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1.xml" ContentType="application/vnd.openxmlformats-officedocument.drawing+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66925"/>
  <mc:AlternateContent xmlns:mc="http://schemas.openxmlformats.org/markup-compatibility/2006">
    <mc:Choice Requires="x15">
      <x15ac:absPath xmlns:x15ac="http://schemas.microsoft.com/office/spreadsheetml/2010/11/ac" url="https://globalgap.sharepoint.com/sites/GLOBALG.A.P/Freigegebene Dokumente/General/Business Services/Translation/02_Standards/01_General/230605_IFA_Transition_Tool_en/AQ/5_final/"/>
    </mc:Choice>
  </mc:AlternateContent>
  <xr:revisionPtr revIDLastSave="12" documentId="11_F786E7477FC8C2037869677DAE3A28A3D2124CBB" xr6:coauthVersionLast="47" xr6:coauthVersionMax="47" xr10:uidLastSave="{E5A08992-12D9-4F29-B6EB-18294ECF09F9}"/>
  <bookViews>
    <workbookView xWindow="28680" yWindow="-120" windowWidth="29040" windowHeight="15720" firstSheet="5" activeTab="5" xr2:uid="{00000000-000D-0000-FFFF-FFFF00000000}"/>
  </bookViews>
  <sheets>
    <sheet name="Steps" sheetId="1" state="hidden" r:id="rId1"/>
    <sheet name="PI" sheetId="2" state="hidden" r:id="rId2"/>
    <sheet name="S" sheetId="3" state="hidden" r:id="rId3"/>
    <sheet name="PQ" sheetId="8" state="hidden" r:id="rId4"/>
    <sheet name="Static ID Table" sheetId="5" state="hidden" r:id="rId5"/>
    <sheet name="Cover" sheetId="11" r:id="rId6"/>
    <sheet name="P&amp;Cs" sheetId="13" r:id="rId7"/>
  </sheets>
  <definedNames>
    <definedName name="Certification_Options">#REF!</definedName>
    <definedName name="_xlnm.Print_Titles" localSheetId="6">'P&amp;Cs'!$1:$1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58" i="2" l="1"/>
  <c r="O258" i="2"/>
  <c r="P258" i="2"/>
  <c r="Q258" i="2"/>
  <c r="S258" i="2"/>
  <c r="T258" i="2"/>
  <c r="U258" i="2"/>
  <c r="I257" i="2"/>
  <c r="O257" i="2"/>
  <c r="P257" i="2"/>
  <c r="Q257" i="2"/>
  <c r="S257" i="2"/>
  <c r="T257" i="2"/>
  <c r="U257" i="2"/>
  <c r="I256" i="2"/>
  <c r="O256" i="2"/>
  <c r="P256" i="2"/>
  <c r="Q256" i="2"/>
  <c r="S256" i="2"/>
  <c r="T256" i="2"/>
  <c r="U256" i="2"/>
  <c r="I255" i="2"/>
  <c r="O255" i="2"/>
  <c r="P255" i="2"/>
  <c r="Q255" i="2"/>
  <c r="S255" i="2"/>
  <c r="T255" i="2"/>
  <c r="U255" i="2"/>
  <c r="I254" i="2"/>
  <c r="O254" i="2"/>
  <c r="P254" i="2"/>
  <c r="Q254" i="2"/>
  <c r="S254" i="2"/>
  <c r="T254" i="2"/>
  <c r="U254" i="2"/>
  <c r="I253" i="2"/>
  <c r="O253" i="2"/>
  <c r="P253" i="2"/>
  <c r="Q253" i="2"/>
  <c r="S253" i="2"/>
  <c r="T253" i="2"/>
  <c r="U253" i="2"/>
  <c r="I252" i="2"/>
  <c r="O252" i="2"/>
  <c r="P252" i="2"/>
  <c r="Q252" i="2"/>
  <c r="S252" i="2"/>
  <c r="T252" i="2"/>
  <c r="U252" i="2"/>
  <c r="I251" i="2"/>
  <c r="O251" i="2"/>
  <c r="P251" i="2"/>
  <c r="Q251" i="2"/>
  <c r="S251" i="2"/>
  <c r="T251" i="2"/>
  <c r="U251" i="2"/>
  <c r="I250" i="2"/>
  <c r="O250" i="2"/>
  <c r="P250" i="2"/>
  <c r="Q250" i="2"/>
  <c r="S250" i="2"/>
  <c r="T250" i="2"/>
  <c r="U250" i="2"/>
  <c r="I249" i="2"/>
  <c r="O249" i="2"/>
  <c r="P249" i="2"/>
  <c r="Q249" i="2"/>
  <c r="S249" i="2"/>
  <c r="T249" i="2"/>
  <c r="U249" i="2"/>
  <c r="I248" i="2"/>
  <c r="O248" i="2"/>
  <c r="P248" i="2"/>
  <c r="Q248" i="2"/>
  <c r="S248" i="2"/>
  <c r="T248" i="2"/>
  <c r="U248" i="2"/>
  <c r="I247" i="2"/>
  <c r="O247" i="2"/>
  <c r="P247" i="2"/>
  <c r="Q247" i="2"/>
  <c r="S247" i="2"/>
  <c r="T247" i="2"/>
  <c r="U247" i="2"/>
  <c r="I246" i="2"/>
  <c r="O246" i="2"/>
  <c r="P246" i="2"/>
  <c r="Q246" i="2"/>
  <c r="S246" i="2"/>
  <c r="T246" i="2"/>
  <c r="U246" i="2"/>
  <c r="I245" i="2"/>
  <c r="O245" i="2"/>
  <c r="P245" i="2"/>
  <c r="Q245" i="2"/>
  <c r="S245" i="2"/>
  <c r="T245" i="2"/>
  <c r="U245" i="2"/>
  <c r="I244" i="2"/>
  <c r="O244" i="2"/>
  <c r="P244" i="2"/>
  <c r="Q244" i="2"/>
  <c r="S244" i="2"/>
  <c r="T244" i="2"/>
  <c r="U244" i="2"/>
  <c r="I243" i="2"/>
  <c r="O243" i="2"/>
  <c r="P243" i="2"/>
  <c r="Q243" i="2"/>
  <c r="S243" i="2"/>
  <c r="T243" i="2"/>
  <c r="U243" i="2"/>
  <c r="I242" i="2"/>
  <c r="O242" i="2"/>
  <c r="P242" i="2"/>
  <c r="Q242" i="2"/>
  <c r="S242" i="2"/>
  <c r="T242" i="2"/>
  <c r="U242" i="2"/>
  <c r="I241" i="2"/>
  <c r="O241" i="2"/>
  <c r="P241" i="2"/>
  <c r="Q241" i="2"/>
  <c r="S241" i="2"/>
  <c r="T241" i="2"/>
  <c r="U241" i="2"/>
  <c r="I240" i="2"/>
  <c r="O240" i="2"/>
  <c r="P240" i="2"/>
  <c r="Q240" i="2"/>
  <c r="S240" i="2"/>
  <c r="T240" i="2"/>
  <c r="U240" i="2"/>
  <c r="I239" i="2"/>
  <c r="O239" i="2"/>
  <c r="P239" i="2"/>
  <c r="Q239" i="2"/>
  <c r="S239" i="2"/>
  <c r="T239" i="2"/>
  <c r="U239" i="2"/>
  <c r="I238" i="2"/>
  <c r="O238" i="2"/>
  <c r="P238" i="2"/>
  <c r="Q238" i="2"/>
  <c r="S238" i="2"/>
  <c r="T238" i="2"/>
  <c r="U238" i="2"/>
  <c r="I237" i="2"/>
  <c r="O237" i="2"/>
  <c r="P237" i="2"/>
  <c r="Q237" i="2"/>
  <c r="S237" i="2"/>
  <c r="T237" i="2"/>
  <c r="U237" i="2"/>
  <c r="I236" i="2"/>
  <c r="O236" i="2"/>
  <c r="P236" i="2"/>
  <c r="Q236" i="2"/>
  <c r="S236" i="2"/>
  <c r="T236" i="2"/>
  <c r="U236" i="2"/>
  <c r="I235" i="2"/>
  <c r="O235" i="2"/>
  <c r="P235" i="2"/>
  <c r="Q235" i="2"/>
  <c r="S235" i="2"/>
  <c r="T235" i="2"/>
  <c r="U235" i="2"/>
  <c r="I234" i="2"/>
  <c r="O234" i="2"/>
  <c r="P234" i="2"/>
  <c r="Q234" i="2"/>
  <c r="S234" i="2"/>
  <c r="T234" i="2"/>
  <c r="U234" i="2"/>
  <c r="I233" i="2"/>
  <c r="O233" i="2"/>
  <c r="P233" i="2"/>
  <c r="Q233" i="2"/>
  <c r="S233" i="2"/>
  <c r="T233" i="2"/>
  <c r="U233" i="2"/>
  <c r="I232" i="2"/>
  <c r="O232" i="2"/>
  <c r="P232" i="2"/>
  <c r="Q232" i="2"/>
  <c r="S232" i="2"/>
  <c r="T232" i="2"/>
  <c r="U232" i="2"/>
  <c r="I231" i="2"/>
  <c r="O231" i="2"/>
  <c r="P231" i="2"/>
  <c r="Q231" i="2"/>
  <c r="S231" i="2"/>
  <c r="T231" i="2"/>
  <c r="U231" i="2"/>
  <c r="I230" i="2"/>
  <c r="O230" i="2"/>
  <c r="P230" i="2"/>
  <c r="Q230" i="2"/>
  <c r="S230" i="2"/>
  <c r="T230" i="2"/>
  <c r="U230" i="2"/>
  <c r="I229" i="2"/>
  <c r="O229" i="2"/>
  <c r="P229" i="2"/>
  <c r="Q229" i="2"/>
  <c r="S229" i="2"/>
  <c r="T229" i="2"/>
  <c r="U229" i="2"/>
  <c r="I228" i="2"/>
  <c r="O228" i="2"/>
  <c r="P228" i="2"/>
  <c r="Q228" i="2"/>
  <c r="S228" i="2"/>
  <c r="T228" i="2"/>
  <c r="U228" i="2"/>
  <c r="I227" i="2"/>
  <c r="O227" i="2"/>
  <c r="P227" i="2"/>
  <c r="Q227" i="2"/>
  <c r="S227" i="2"/>
  <c r="T227" i="2"/>
  <c r="U227" i="2"/>
  <c r="I226" i="2"/>
  <c r="O226" i="2"/>
  <c r="P226" i="2"/>
  <c r="Q226" i="2"/>
  <c r="S226" i="2"/>
  <c r="T226" i="2"/>
  <c r="U226" i="2"/>
  <c r="I225" i="2"/>
  <c r="O225" i="2"/>
  <c r="P225" i="2"/>
  <c r="Q225" i="2"/>
  <c r="S225" i="2"/>
  <c r="T225" i="2"/>
  <c r="U225" i="2"/>
  <c r="I224" i="2"/>
  <c r="O224" i="2"/>
  <c r="P224" i="2"/>
  <c r="Q224" i="2"/>
  <c r="S224" i="2"/>
  <c r="T224" i="2"/>
  <c r="U224" i="2"/>
  <c r="I223" i="2"/>
  <c r="O223" i="2"/>
  <c r="P223" i="2"/>
  <c r="Q223" i="2"/>
  <c r="S223" i="2"/>
  <c r="T223" i="2"/>
  <c r="U223" i="2"/>
  <c r="I222" i="2"/>
  <c r="O222" i="2"/>
  <c r="P222" i="2"/>
  <c r="Q222" i="2"/>
  <c r="S222" i="2"/>
  <c r="T222" i="2"/>
  <c r="U222" i="2"/>
  <c r="I221" i="2"/>
  <c r="O221" i="2"/>
  <c r="P221" i="2"/>
  <c r="Q221" i="2"/>
  <c r="S221" i="2"/>
  <c r="T221" i="2"/>
  <c r="U221" i="2"/>
  <c r="I220" i="2"/>
  <c r="O220" i="2"/>
  <c r="P220" i="2"/>
  <c r="Q220" i="2"/>
  <c r="S220" i="2"/>
  <c r="T220" i="2"/>
  <c r="U220" i="2"/>
  <c r="I219" i="2"/>
  <c r="O219" i="2"/>
  <c r="P219" i="2"/>
  <c r="Q219" i="2"/>
  <c r="S219" i="2"/>
  <c r="T219" i="2"/>
  <c r="U219" i="2"/>
  <c r="I218" i="2"/>
  <c r="O218" i="2"/>
  <c r="P218" i="2"/>
  <c r="Q218" i="2"/>
  <c r="S218" i="2"/>
  <c r="T218" i="2"/>
  <c r="U218" i="2"/>
  <c r="I217" i="2"/>
  <c r="O217" i="2"/>
  <c r="P217" i="2"/>
  <c r="Q217" i="2"/>
  <c r="S217" i="2"/>
  <c r="T217" i="2"/>
  <c r="U217" i="2"/>
  <c r="I216" i="2"/>
  <c r="O216" i="2"/>
  <c r="P216" i="2"/>
  <c r="Q216" i="2"/>
  <c r="S216" i="2"/>
  <c r="T216" i="2"/>
  <c r="U216" i="2"/>
  <c r="I215" i="2"/>
  <c r="O215" i="2"/>
  <c r="P215" i="2"/>
  <c r="Q215" i="2"/>
  <c r="S215" i="2"/>
  <c r="T215" i="2"/>
  <c r="U215" i="2"/>
  <c r="I214" i="2"/>
  <c r="O214" i="2"/>
  <c r="P214" i="2"/>
  <c r="Q214" i="2"/>
  <c r="S214" i="2"/>
  <c r="T214" i="2"/>
  <c r="U214" i="2"/>
  <c r="I213" i="2"/>
  <c r="O213" i="2"/>
  <c r="P213" i="2"/>
  <c r="Q213" i="2"/>
  <c r="S213" i="2"/>
  <c r="T213" i="2"/>
  <c r="U213" i="2"/>
  <c r="I212" i="2"/>
  <c r="O212" i="2"/>
  <c r="P212" i="2"/>
  <c r="Q212" i="2"/>
  <c r="S212" i="2"/>
  <c r="T212" i="2"/>
  <c r="U212" i="2"/>
  <c r="I211" i="2"/>
  <c r="O211" i="2"/>
  <c r="P211" i="2"/>
  <c r="Q211" i="2"/>
  <c r="S211" i="2"/>
  <c r="T211" i="2"/>
  <c r="U211" i="2"/>
  <c r="I210" i="2"/>
  <c r="O210" i="2"/>
  <c r="P210" i="2"/>
  <c r="Q210" i="2"/>
  <c r="S210" i="2"/>
  <c r="T210" i="2"/>
  <c r="U210" i="2"/>
  <c r="I209" i="2"/>
  <c r="O209" i="2"/>
  <c r="P209" i="2"/>
  <c r="Q209" i="2"/>
  <c r="S209" i="2"/>
  <c r="T209" i="2"/>
  <c r="U209" i="2"/>
  <c r="I208" i="2"/>
  <c r="O208" i="2"/>
  <c r="P208" i="2"/>
  <c r="Q208" i="2"/>
  <c r="S208" i="2"/>
  <c r="T208" i="2"/>
  <c r="U208" i="2"/>
  <c r="I207" i="2"/>
  <c r="O207" i="2"/>
  <c r="P207" i="2"/>
  <c r="Q207" i="2"/>
  <c r="S207" i="2"/>
  <c r="T207" i="2"/>
  <c r="U207" i="2"/>
  <c r="I206" i="2"/>
  <c r="O206" i="2"/>
  <c r="P206" i="2"/>
  <c r="Q206" i="2"/>
  <c r="S206" i="2"/>
  <c r="T206" i="2"/>
  <c r="U206" i="2"/>
  <c r="I205" i="2"/>
  <c r="O205" i="2"/>
  <c r="P205" i="2"/>
  <c r="Q205" i="2"/>
  <c r="S205" i="2"/>
  <c r="T205" i="2"/>
  <c r="U205" i="2"/>
  <c r="I204" i="2"/>
  <c r="O204" i="2"/>
  <c r="P204" i="2"/>
  <c r="Q204" i="2"/>
  <c r="S204" i="2"/>
  <c r="T204" i="2"/>
  <c r="U204" i="2"/>
  <c r="I203" i="2"/>
  <c r="O203" i="2"/>
  <c r="P203" i="2"/>
  <c r="Q203" i="2"/>
  <c r="S203" i="2"/>
  <c r="T203" i="2"/>
  <c r="U203" i="2"/>
  <c r="I202" i="2"/>
  <c r="O202" i="2"/>
  <c r="P202" i="2"/>
  <c r="Q202" i="2"/>
  <c r="S202" i="2"/>
  <c r="T202" i="2"/>
  <c r="U202" i="2"/>
  <c r="I201" i="2"/>
  <c r="O201" i="2"/>
  <c r="P201" i="2"/>
  <c r="Q201" i="2"/>
  <c r="S201" i="2"/>
  <c r="T201" i="2"/>
  <c r="U201" i="2"/>
  <c r="I200" i="2"/>
  <c r="O200" i="2"/>
  <c r="P200" i="2"/>
  <c r="Q200" i="2"/>
  <c r="S200" i="2"/>
  <c r="T200" i="2"/>
  <c r="U200" i="2"/>
  <c r="I199" i="2"/>
  <c r="O199" i="2"/>
  <c r="P199" i="2"/>
  <c r="Q199" i="2"/>
  <c r="S199" i="2"/>
  <c r="T199" i="2"/>
  <c r="U199" i="2"/>
  <c r="I198" i="2"/>
  <c r="O198" i="2"/>
  <c r="P198" i="2"/>
  <c r="Q198" i="2"/>
  <c r="S198" i="2"/>
  <c r="T198" i="2"/>
  <c r="U198" i="2"/>
  <c r="I197" i="2"/>
  <c r="O197" i="2"/>
  <c r="P197" i="2"/>
  <c r="Q197" i="2"/>
  <c r="S197" i="2"/>
  <c r="T197" i="2"/>
  <c r="U197" i="2"/>
  <c r="I196" i="2"/>
  <c r="O196" i="2"/>
  <c r="P196" i="2"/>
  <c r="Q196" i="2"/>
  <c r="S196" i="2"/>
  <c r="T196" i="2"/>
  <c r="U196" i="2"/>
  <c r="I195" i="2"/>
  <c r="O195" i="2"/>
  <c r="P195" i="2"/>
  <c r="Q195" i="2"/>
  <c r="S195" i="2"/>
  <c r="T195" i="2"/>
  <c r="U195" i="2"/>
  <c r="I194" i="2"/>
  <c r="O194" i="2"/>
  <c r="P194" i="2"/>
  <c r="Q194" i="2"/>
  <c r="S194" i="2"/>
  <c r="T194" i="2"/>
  <c r="U194" i="2"/>
  <c r="I193" i="2"/>
  <c r="O193" i="2"/>
  <c r="P193" i="2"/>
  <c r="Q193" i="2"/>
  <c r="S193" i="2"/>
  <c r="T193" i="2"/>
  <c r="U193" i="2"/>
  <c r="I192" i="2"/>
  <c r="O192" i="2"/>
  <c r="P192" i="2"/>
  <c r="Q192" i="2"/>
  <c r="S192" i="2"/>
  <c r="T192" i="2"/>
  <c r="U192" i="2"/>
  <c r="I191" i="2"/>
  <c r="O191" i="2"/>
  <c r="P191" i="2"/>
  <c r="Q191" i="2"/>
  <c r="S191" i="2"/>
  <c r="T191" i="2"/>
  <c r="U191" i="2"/>
  <c r="I190" i="2"/>
  <c r="O190" i="2"/>
  <c r="P190" i="2"/>
  <c r="Q190" i="2"/>
  <c r="S190" i="2"/>
  <c r="T190" i="2"/>
  <c r="U190" i="2"/>
  <c r="I189" i="2"/>
  <c r="O189" i="2"/>
  <c r="P189" i="2"/>
  <c r="Q189" i="2"/>
  <c r="S189" i="2"/>
  <c r="T189" i="2"/>
  <c r="U189" i="2"/>
  <c r="I188" i="2"/>
  <c r="O188" i="2"/>
  <c r="P188" i="2"/>
  <c r="Q188" i="2"/>
  <c r="S188" i="2"/>
  <c r="T188" i="2"/>
  <c r="U188" i="2"/>
  <c r="I187" i="2"/>
  <c r="O187" i="2"/>
  <c r="P187" i="2"/>
  <c r="Q187" i="2"/>
  <c r="S187" i="2"/>
  <c r="T187" i="2"/>
  <c r="U187" i="2"/>
  <c r="I186" i="2"/>
  <c r="O186" i="2"/>
  <c r="P186" i="2"/>
  <c r="Q186" i="2"/>
  <c r="S186" i="2"/>
  <c r="T186" i="2"/>
  <c r="U186" i="2"/>
  <c r="I185" i="2"/>
  <c r="O185" i="2"/>
  <c r="P185" i="2"/>
  <c r="Q185" i="2"/>
  <c r="S185" i="2"/>
  <c r="T185" i="2"/>
  <c r="U185" i="2"/>
  <c r="I184" i="2"/>
  <c r="O184" i="2"/>
  <c r="P184" i="2"/>
  <c r="Q184" i="2"/>
  <c r="S184" i="2"/>
  <c r="T184" i="2"/>
  <c r="U184" i="2"/>
  <c r="I183" i="2"/>
  <c r="O183" i="2"/>
  <c r="P183" i="2"/>
  <c r="Q183" i="2"/>
  <c r="S183" i="2"/>
  <c r="T183" i="2"/>
  <c r="U183" i="2"/>
  <c r="I182" i="2"/>
  <c r="O182" i="2"/>
  <c r="P182" i="2"/>
  <c r="Q182" i="2"/>
  <c r="S182" i="2"/>
  <c r="T182" i="2"/>
  <c r="U182" i="2"/>
  <c r="I181" i="2"/>
  <c r="O181" i="2"/>
  <c r="P181" i="2"/>
  <c r="Q181" i="2"/>
  <c r="S181" i="2"/>
  <c r="T181" i="2"/>
  <c r="U181" i="2"/>
  <c r="I180" i="2"/>
  <c r="O180" i="2"/>
  <c r="P180" i="2"/>
  <c r="Q180" i="2"/>
  <c r="S180" i="2"/>
  <c r="T180" i="2"/>
  <c r="U180" i="2"/>
  <c r="I179" i="2"/>
  <c r="O179" i="2"/>
  <c r="P179" i="2"/>
  <c r="Q179" i="2"/>
  <c r="S179" i="2"/>
  <c r="T179" i="2"/>
  <c r="U179" i="2"/>
  <c r="I178" i="2"/>
  <c r="O178" i="2"/>
  <c r="P178" i="2"/>
  <c r="Q178" i="2"/>
  <c r="S178" i="2"/>
  <c r="T178" i="2"/>
  <c r="U178" i="2"/>
  <c r="I177" i="2"/>
  <c r="O177" i="2"/>
  <c r="P177" i="2"/>
  <c r="Q177" i="2"/>
  <c r="S177" i="2"/>
  <c r="T177" i="2"/>
  <c r="U177" i="2"/>
  <c r="I176" i="2"/>
  <c r="O176" i="2"/>
  <c r="P176" i="2"/>
  <c r="Q176" i="2"/>
  <c r="S176" i="2"/>
  <c r="T176" i="2"/>
  <c r="U176" i="2"/>
  <c r="I175" i="2"/>
  <c r="O175" i="2"/>
  <c r="P175" i="2"/>
  <c r="Q175" i="2"/>
  <c r="S175" i="2"/>
  <c r="T175" i="2"/>
  <c r="U175" i="2"/>
  <c r="I174" i="2"/>
  <c r="O174" i="2"/>
  <c r="P174" i="2"/>
  <c r="Q174" i="2"/>
  <c r="S174" i="2"/>
  <c r="T174" i="2"/>
  <c r="U174" i="2"/>
  <c r="I173" i="2"/>
  <c r="O173" i="2"/>
  <c r="P173" i="2"/>
  <c r="Q173" i="2"/>
  <c r="S173" i="2"/>
  <c r="T173" i="2"/>
  <c r="U173" i="2"/>
  <c r="I172" i="2"/>
  <c r="O172" i="2"/>
  <c r="P172" i="2"/>
  <c r="Q172" i="2"/>
  <c r="S172" i="2"/>
  <c r="T172" i="2"/>
  <c r="U172" i="2"/>
  <c r="I171" i="2"/>
  <c r="O171" i="2"/>
  <c r="P171" i="2"/>
  <c r="Q171" i="2"/>
  <c r="S171" i="2"/>
  <c r="T171" i="2"/>
  <c r="U171" i="2"/>
  <c r="I170" i="2"/>
  <c r="O170" i="2"/>
  <c r="P170" i="2"/>
  <c r="Q170" i="2"/>
  <c r="S170" i="2"/>
  <c r="T170" i="2"/>
  <c r="U170" i="2"/>
  <c r="I169" i="2"/>
  <c r="O169" i="2"/>
  <c r="P169" i="2"/>
  <c r="Q169" i="2"/>
  <c r="S169" i="2"/>
  <c r="T169" i="2"/>
  <c r="U169" i="2"/>
  <c r="I168" i="2"/>
  <c r="O168" i="2"/>
  <c r="P168" i="2"/>
  <c r="Q168" i="2"/>
  <c r="S168" i="2"/>
  <c r="T168" i="2"/>
  <c r="U168" i="2"/>
  <c r="I167" i="2"/>
  <c r="O167" i="2"/>
  <c r="P167" i="2"/>
  <c r="Q167" i="2"/>
  <c r="S167" i="2"/>
  <c r="T167" i="2"/>
  <c r="U167" i="2"/>
  <c r="I166" i="2"/>
  <c r="O166" i="2"/>
  <c r="P166" i="2"/>
  <c r="Q166" i="2"/>
  <c r="S166" i="2"/>
  <c r="T166" i="2"/>
  <c r="U166" i="2"/>
  <c r="I165" i="2"/>
  <c r="O165" i="2"/>
  <c r="P165" i="2"/>
  <c r="Q165" i="2"/>
  <c r="S165" i="2"/>
  <c r="T165" i="2"/>
  <c r="U165" i="2"/>
  <c r="I164" i="2"/>
  <c r="O164" i="2"/>
  <c r="P164" i="2"/>
  <c r="Q164" i="2"/>
  <c r="S164" i="2"/>
  <c r="T164" i="2"/>
  <c r="U164" i="2"/>
  <c r="I163" i="2"/>
  <c r="O163" i="2"/>
  <c r="P163" i="2"/>
  <c r="Q163" i="2"/>
  <c r="S163" i="2"/>
  <c r="T163" i="2"/>
  <c r="U163" i="2"/>
  <c r="I162" i="2"/>
  <c r="O162" i="2"/>
  <c r="P162" i="2"/>
  <c r="Q162" i="2"/>
  <c r="S162" i="2"/>
  <c r="T162" i="2"/>
  <c r="U162" i="2"/>
  <c r="I161" i="2"/>
  <c r="O161" i="2"/>
  <c r="P161" i="2"/>
  <c r="Q161" i="2"/>
  <c r="S161" i="2"/>
  <c r="T161" i="2"/>
  <c r="U161" i="2"/>
  <c r="I160" i="2"/>
  <c r="O160" i="2"/>
  <c r="P160" i="2"/>
  <c r="Q160" i="2"/>
  <c r="S160" i="2"/>
  <c r="T160" i="2"/>
  <c r="U160" i="2"/>
  <c r="I159" i="2"/>
  <c r="O159" i="2"/>
  <c r="P159" i="2"/>
  <c r="Q159" i="2"/>
  <c r="S159" i="2"/>
  <c r="T159" i="2"/>
  <c r="U159" i="2"/>
  <c r="I158" i="2"/>
  <c r="O158" i="2"/>
  <c r="P158" i="2"/>
  <c r="Q158" i="2"/>
  <c r="S158" i="2"/>
  <c r="T158" i="2"/>
  <c r="U158" i="2"/>
  <c r="I157" i="2"/>
  <c r="O157" i="2"/>
  <c r="P157" i="2"/>
  <c r="Q157" i="2"/>
  <c r="S157" i="2"/>
  <c r="T157" i="2"/>
  <c r="U157" i="2"/>
  <c r="I156" i="2"/>
  <c r="O156" i="2"/>
  <c r="P156" i="2"/>
  <c r="Q156" i="2"/>
  <c r="S156" i="2"/>
  <c r="T156" i="2"/>
  <c r="U156" i="2"/>
  <c r="I155" i="2"/>
  <c r="O155" i="2"/>
  <c r="P155" i="2"/>
  <c r="Q155" i="2"/>
  <c r="S155" i="2"/>
  <c r="T155" i="2"/>
  <c r="U155" i="2"/>
  <c r="I154" i="2"/>
  <c r="O154" i="2"/>
  <c r="P154" i="2"/>
  <c r="Q154" i="2"/>
  <c r="S154" i="2"/>
  <c r="T154" i="2"/>
  <c r="U154" i="2"/>
  <c r="I153" i="2"/>
  <c r="O153" i="2"/>
  <c r="P153" i="2"/>
  <c r="Q153" i="2"/>
  <c r="S153" i="2"/>
  <c r="T153" i="2"/>
  <c r="U153" i="2"/>
  <c r="I152" i="2"/>
  <c r="O152" i="2"/>
  <c r="P152" i="2"/>
  <c r="Q152" i="2"/>
  <c r="S152" i="2"/>
  <c r="T152" i="2"/>
  <c r="U152" i="2"/>
  <c r="I151" i="2"/>
  <c r="O151" i="2"/>
  <c r="P151" i="2"/>
  <c r="Q151" i="2"/>
  <c r="S151" i="2"/>
  <c r="T151" i="2"/>
  <c r="U151" i="2"/>
  <c r="I150" i="2"/>
  <c r="O150" i="2"/>
  <c r="P150" i="2"/>
  <c r="Q150" i="2"/>
  <c r="S150" i="2"/>
  <c r="T150" i="2"/>
  <c r="U150" i="2"/>
  <c r="I149" i="2"/>
  <c r="O149" i="2"/>
  <c r="P149" i="2"/>
  <c r="Q149" i="2"/>
  <c r="S149" i="2"/>
  <c r="T149" i="2"/>
  <c r="U149" i="2"/>
  <c r="I148" i="2"/>
  <c r="O148" i="2"/>
  <c r="P148" i="2"/>
  <c r="Q148" i="2"/>
  <c r="S148" i="2"/>
  <c r="T148" i="2"/>
  <c r="U148" i="2"/>
  <c r="I147" i="2"/>
  <c r="O147" i="2"/>
  <c r="P147" i="2"/>
  <c r="Q147" i="2"/>
  <c r="S147" i="2"/>
  <c r="T147" i="2"/>
  <c r="U147" i="2"/>
  <c r="I146" i="2"/>
  <c r="O146" i="2"/>
  <c r="P146" i="2"/>
  <c r="Q146" i="2"/>
  <c r="S146" i="2"/>
  <c r="T146" i="2"/>
  <c r="U146" i="2"/>
  <c r="I145" i="2"/>
  <c r="O145" i="2"/>
  <c r="P145" i="2"/>
  <c r="Q145" i="2"/>
  <c r="S145" i="2"/>
  <c r="T145" i="2"/>
  <c r="U145" i="2"/>
  <c r="I144" i="2"/>
  <c r="O144" i="2"/>
  <c r="P144" i="2"/>
  <c r="Q144" i="2"/>
  <c r="S144" i="2"/>
  <c r="T144" i="2"/>
  <c r="U144" i="2"/>
  <c r="I143" i="2"/>
  <c r="O143" i="2"/>
  <c r="P143" i="2"/>
  <c r="Q143" i="2"/>
  <c r="S143" i="2"/>
  <c r="T143" i="2"/>
  <c r="U143" i="2"/>
  <c r="I142" i="2"/>
  <c r="O142" i="2"/>
  <c r="P142" i="2"/>
  <c r="Q142" i="2"/>
  <c r="S142" i="2"/>
  <c r="T142" i="2"/>
  <c r="U142" i="2"/>
  <c r="I141" i="2"/>
  <c r="O141" i="2"/>
  <c r="P141" i="2"/>
  <c r="Q141" i="2"/>
  <c r="S141" i="2"/>
  <c r="T141" i="2"/>
  <c r="U141" i="2"/>
  <c r="I140" i="2"/>
  <c r="O140" i="2"/>
  <c r="P140" i="2"/>
  <c r="Q140" i="2"/>
  <c r="S140" i="2"/>
  <c r="T140" i="2"/>
  <c r="U140" i="2"/>
  <c r="I139" i="2"/>
  <c r="O139" i="2"/>
  <c r="P139" i="2"/>
  <c r="Q139" i="2"/>
  <c r="S139" i="2"/>
  <c r="T139" i="2"/>
  <c r="U139" i="2"/>
  <c r="I138" i="2"/>
  <c r="O138" i="2"/>
  <c r="P138" i="2"/>
  <c r="Q138" i="2"/>
  <c r="S138" i="2"/>
  <c r="T138" i="2"/>
  <c r="U138" i="2"/>
  <c r="I137" i="2"/>
  <c r="O137" i="2"/>
  <c r="P137" i="2"/>
  <c r="Q137" i="2"/>
  <c r="S137" i="2"/>
  <c r="T137" i="2"/>
  <c r="U137" i="2"/>
  <c r="I136" i="2"/>
  <c r="O136" i="2"/>
  <c r="P136" i="2"/>
  <c r="Q136" i="2"/>
  <c r="S136" i="2"/>
  <c r="T136" i="2"/>
  <c r="U136" i="2"/>
  <c r="I135" i="2"/>
  <c r="O135" i="2"/>
  <c r="P135" i="2"/>
  <c r="Q135" i="2"/>
  <c r="S135" i="2"/>
  <c r="T135" i="2"/>
  <c r="U135" i="2"/>
  <c r="I134" i="2"/>
  <c r="O134" i="2"/>
  <c r="P134" i="2"/>
  <c r="Q134" i="2"/>
  <c r="S134" i="2"/>
  <c r="T134" i="2"/>
  <c r="U134" i="2"/>
  <c r="I133" i="2"/>
  <c r="O133" i="2"/>
  <c r="P133" i="2"/>
  <c r="Q133" i="2"/>
  <c r="S133" i="2"/>
  <c r="T133" i="2"/>
  <c r="U133" i="2"/>
  <c r="I132" i="2"/>
  <c r="O132" i="2"/>
  <c r="P132" i="2"/>
  <c r="Q132" i="2"/>
  <c r="S132" i="2"/>
  <c r="T132" i="2"/>
  <c r="U132" i="2"/>
  <c r="I131" i="2"/>
  <c r="O131" i="2"/>
  <c r="P131" i="2"/>
  <c r="Q131" i="2"/>
  <c r="S131" i="2"/>
  <c r="T131" i="2"/>
  <c r="U131" i="2"/>
  <c r="I130" i="2"/>
  <c r="O130" i="2"/>
  <c r="P130" i="2"/>
  <c r="Q130" i="2"/>
  <c r="S130" i="2"/>
  <c r="T130" i="2"/>
  <c r="U130" i="2"/>
  <c r="I129" i="2"/>
  <c r="O129" i="2"/>
  <c r="P129" i="2"/>
  <c r="Q129" i="2"/>
  <c r="S129" i="2"/>
  <c r="T129" i="2"/>
  <c r="U129" i="2"/>
  <c r="I128" i="2"/>
  <c r="O128" i="2"/>
  <c r="P128" i="2"/>
  <c r="Q128" i="2"/>
  <c r="S128" i="2"/>
  <c r="T128" i="2"/>
  <c r="U128" i="2"/>
  <c r="I127" i="2"/>
  <c r="O127" i="2"/>
  <c r="P127" i="2"/>
  <c r="Q127" i="2"/>
  <c r="S127" i="2"/>
  <c r="T127" i="2"/>
  <c r="U127" i="2"/>
  <c r="I126" i="2"/>
  <c r="O126" i="2"/>
  <c r="P126" i="2"/>
  <c r="Q126" i="2"/>
  <c r="S126" i="2"/>
  <c r="T126" i="2"/>
  <c r="U126" i="2"/>
  <c r="I125" i="2"/>
  <c r="O125" i="2"/>
  <c r="P125" i="2"/>
  <c r="Q125" i="2"/>
  <c r="S125" i="2"/>
  <c r="T125" i="2"/>
  <c r="U125" i="2"/>
  <c r="I124" i="2"/>
  <c r="O124" i="2"/>
  <c r="P124" i="2"/>
  <c r="Q124" i="2"/>
  <c r="S124" i="2"/>
  <c r="T124" i="2"/>
  <c r="U124" i="2"/>
  <c r="I123" i="2"/>
  <c r="O123" i="2"/>
  <c r="P123" i="2"/>
  <c r="Q123" i="2"/>
  <c r="S123" i="2"/>
  <c r="T123" i="2"/>
  <c r="U123" i="2"/>
  <c r="I122" i="2"/>
  <c r="O122" i="2"/>
  <c r="P122" i="2"/>
  <c r="Q122" i="2"/>
  <c r="S122" i="2"/>
  <c r="T122" i="2"/>
  <c r="U122" i="2"/>
  <c r="I121" i="2"/>
  <c r="O121" i="2"/>
  <c r="P121" i="2"/>
  <c r="Q121" i="2"/>
  <c r="S121" i="2"/>
  <c r="T121" i="2"/>
  <c r="U121" i="2"/>
  <c r="I120" i="2"/>
  <c r="O120" i="2"/>
  <c r="P120" i="2"/>
  <c r="Q120" i="2"/>
  <c r="S120" i="2"/>
  <c r="T120" i="2"/>
  <c r="U120" i="2"/>
  <c r="I119" i="2"/>
  <c r="O119" i="2"/>
  <c r="P119" i="2"/>
  <c r="Q119" i="2"/>
  <c r="S119" i="2"/>
  <c r="T119" i="2"/>
  <c r="U119" i="2"/>
  <c r="I118" i="2"/>
  <c r="O118" i="2"/>
  <c r="P118" i="2"/>
  <c r="Q118" i="2"/>
  <c r="S118" i="2"/>
  <c r="T118" i="2"/>
  <c r="U118" i="2"/>
  <c r="I117" i="2"/>
  <c r="O117" i="2"/>
  <c r="P117" i="2"/>
  <c r="Q117" i="2"/>
  <c r="S117" i="2"/>
  <c r="T117" i="2"/>
  <c r="U117" i="2"/>
  <c r="I116" i="2"/>
  <c r="O116" i="2"/>
  <c r="P116" i="2"/>
  <c r="Q116" i="2"/>
  <c r="S116" i="2"/>
  <c r="T116" i="2"/>
  <c r="U116" i="2"/>
  <c r="I115" i="2"/>
  <c r="O115" i="2"/>
  <c r="P115" i="2"/>
  <c r="Q115" i="2"/>
  <c r="S115" i="2"/>
  <c r="T115" i="2"/>
  <c r="U115" i="2"/>
  <c r="I114" i="2"/>
  <c r="O114" i="2"/>
  <c r="P114" i="2"/>
  <c r="Q114" i="2"/>
  <c r="S114" i="2"/>
  <c r="T114" i="2"/>
  <c r="U114" i="2"/>
  <c r="I113" i="2"/>
  <c r="O113" i="2"/>
  <c r="P113" i="2"/>
  <c r="Q113" i="2"/>
  <c r="S113" i="2"/>
  <c r="T113" i="2"/>
  <c r="U113" i="2"/>
  <c r="I112" i="2"/>
  <c r="O112" i="2"/>
  <c r="P112" i="2"/>
  <c r="Q112" i="2"/>
  <c r="S112" i="2"/>
  <c r="T112" i="2"/>
  <c r="U112" i="2"/>
  <c r="I111" i="2"/>
  <c r="O111" i="2"/>
  <c r="P111" i="2"/>
  <c r="Q111" i="2"/>
  <c r="S111" i="2"/>
  <c r="T111" i="2"/>
  <c r="U111" i="2"/>
  <c r="I110" i="2"/>
  <c r="O110" i="2"/>
  <c r="P110" i="2"/>
  <c r="Q110" i="2"/>
  <c r="S110" i="2"/>
  <c r="T110" i="2"/>
  <c r="U110" i="2"/>
  <c r="I109" i="2"/>
  <c r="O109" i="2"/>
  <c r="P109" i="2"/>
  <c r="Q109" i="2"/>
  <c r="S109" i="2"/>
  <c r="T109" i="2"/>
  <c r="U109" i="2"/>
  <c r="I108" i="2"/>
  <c r="O108" i="2"/>
  <c r="P108" i="2"/>
  <c r="Q108" i="2"/>
  <c r="S108" i="2"/>
  <c r="T108" i="2"/>
  <c r="U108" i="2"/>
  <c r="I107" i="2"/>
  <c r="O107" i="2"/>
  <c r="P107" i="2"/>
  <c r="Q107" i="2"/>
  <c r="S107" i="2"/>
  <c r="T107" i="2"/>
  <c r="U107" i="2"/>
  <c r="I106" i="2"/>
  <c r="O106" i="2"/>
  <c r="P106" i="2"/>
  <c r="Q106" i="2"/>
  <c r="S106" i="2"/>
  <c r="T106" i="2"/>
  <c r="U106" i="2"/>
  <c r="I105" i="2"/>
  <c r="O105" i="2"/>
  <c r="P105" i="2"/>
  <c r="Q105" i="2"/>
  <c r="S105" i="2"/>
  <c r="T105" i="2"/>
  <c r="U105" i="2"/>
  <c r="I104" i="2"/>
  <c r="O104" i="2"/>
  <c r="P104" i="2"/>
  <c r="Q104" i="2"/>
  <c r="S104" i="2"/>
  <c r="T104" i="2"/>
  <c r="U104" i="2"/>
  <c r="I103" i="2"/>
  <c r="O103" i="2"/>
  <c r="P103" i="2"/>
  <c r="Q103" i="2"/>
  <c r="S103" i="2"/>
  <c r="T103" i="2"/>
  <c r="U103" i="2"/>
  <c r="I102" i="2"/>
  <c r="O102" i="2"/>
  <c r="P102" i="2"/>
  <c r="Q102" i="2"/>
  <c r="S102" i="2"/>
  <c r="T102" i="2"/>
  <c r="U102" i="2"/>
  <c r="I101" i="2"/>
  <c r="O101" i="2"/>
  <c r="P101" i="2"/>
  <c r="Q101" i="2"/>
  <c r="S101" i="2"/>
  <c r="T101" i="2"/>
  <c r="U101" i="2"/>
  <c r="I100" i="2"/>
  <c r="O100" i="2"/>
  <c r="P100" i="2"/>
  <c r="Q100" i="2"/>
  <c r="S100" i="2"/>
  <c r="T100" i="2"/>
  <c r="U100" i="2"/>
  <c r="I99" i="2"/>
  <c r="O99" i="2"/>
  <c r="P99" i="2"/>
  <c r="Q99" i="2"/>
  <c r="S99" i="2"/>
  <c r="T99" i="2"/>
  <c r="U99" i="2"/>
  <c r="I98" i="2"/>
  <c r="O98" i="2"/>
  <c r="P98" i="2"/>
  <c r="Q98" i="2"/>
  <c r="S98" i="2"/>
  <c r="T98" i="2"/>
  <c r="U98" i="2"/>
  <c r="I97" i="2"/>
  <c r="O97" i="2"/>
  <c r="P97" i="2"/>
  <c r="Q97" i="2"/>
  <c r="S97" i="2"/>
  <c r="T97" i="2"/>
  <c r="U97" i="2"/>
  <c r="I96" i="2"/>
  <c r="O96" i="2"/>
  <c r="P96" i="2"/>
  <c r="Q96" i="2"/>
  <c r="S96" i="2"/>
  <c r="T96" i="2"/>
  <c r="U96" i="2"/>
  <c r="I95" i="2"/>
  <c r="O95" i="2"/>
  <c r="P95" i="2"/>
  <c r="Q95" i="2"/>
  <c r="S95" i="2"/>
  <c r="T95" i="2"/>
  <c r="U95" i="2"/>
  <c r="I94" i="2"/>
  <c r="O94" i="2"/>
  <c r="P94" i="2"/>
  <c r="Q94" i="2"/>
  <c r="S94" i="2"/>
  <c r="T94" i="2"/>
  <c r="U94" i="2"/>
  <c r="I93" i="2"/>
  <c r="O93" i="2"/>
  <c r="P93" i="2"/>
  <c r="Q93" i="2"/>
  <c r="S93" i="2"/>
  <c r="T93" i="2"/>
  <c r="U93" i="2"/>
  <c r="I92" i="2"/>
  <c r="O92" i="2"/>
  <c r="P92" i="2"/>
  <c r="Q92" i="2"/>
  <c r="S92" i="2"/>
  <c r="T92" i="2"/>
  <c r="U92" i="2"/>
  <c r="I91" i="2"/>
  <c r="O91" i="2"/>
  <c r="P91" i="2"/>
  <c r="Q91" i="2"/>
  <c r="S91" i="2"/>
  <c r="T91" i="2"/>
  <c r="U91" i="2"/>
  <c r="I90" i="2"/>
  <c r="O90" i="2"/>
  <c r="P90" i="2"/>
  <c r="Q90" i="2"/>
  <c r="S90" i="2"/>
  <c r="T90" i="2"/>
  <c r="U90" i="2"/>
  <c r="I89" i="2"/>
  <c r="O89" i="2"/>
  <c r="P89" i="2"/>
  <c r="Q89" i="2"/>
  <c r="S89" i="2"/>
  <c r="T89" i="2"/>
  <c r="U89" i="2"/>
  <c r="I88" i="2"/>
  <c r="O88" i="2"/>
  <c r="P88" i="2"/>
  <c r="Q88" i="2"/>
  <c r="S88" i="2"/>
  <c r="T88" i="2"/>
  <c r="U88" i="2"/>
  <c r="I87" i="2"/>
  <c r="O87" i="2"/>
  <c r="P87" i="2"/>
  <c r="Q87" i="2"/>
  <c r="S87" i="2"/>
  <c r="T87" i="2"/>
  <c r="U87" i="2"/>
  <c r="I86" i="2"/>
  <c r="O86" i="2"/>
  <c r="P86" i="2"/>
  <c r="Q86" i="2"/>
  <c r="S86" i="2"/>
  <c r="T86" i="2"/>
  <c r="U86" i="2"/>
  <c r="I85" i="2"/>
  <c r="O85" i="2"/>
  <c r="P85" i="2"/>
  <c r="Q85" i="2"/>
  <c r="S85" i="2"/>
  <c r="T85" i="2"/>
  <c r="U85" i="2"/>
  <c r="I84" i="2"/>
  <c r="O84" i="2"/>
  <c r="P84" i="2"/>
  <c r="Q84" i="2"/>
  <c r="S84" i="2"/>
  <c r="T84" i="2"/>
  <c r="U84" i="2"/>
  <c r="I83" i="2"/>
  <c r="O83" i="2"/>
  <c r="P83" i="2"/>
  <c r="Q83" i="2"/>
  <c r="S83" i="2"/>
  <c r="T83" i="2"/>
  <c r="U83" i="2"/>
  <c r="I82" i="2"/>
  <c r="O82" i="2"/>
  <c r="P82" i="2"/>
  <c r="Q82" i="2"/>
  <c r="S82" i="2"/>
  <c r="T82" i="2"/>
  <c r="U82" i="2"/>
  <c r="I81" i="2"/>
  <c r="O81" i="2"/>
  <c r="P81" i="2"/>
  <c r="Q81" i="2"/>
  <c r="S81" i="2"/>
  <c r="T81" i="2"/>
  <c r="U81" i="2"/>
  <c r="I80" i="2"/>
  <c r="O80" i="2"/>
  <c r="P80" i="2"/>
  <c r="Q80" i="2"/>
  <c r="S80" i="2"/>
  <c r="T80" i="2"/>
  <c r="U80" i="2"/>
  <c r="I79" i="2"/>
  <c r="O79" i="2"/>
  <c r="P79" i="2"/>
  <c r="Q79" i="2"/>
  <c r="S79" i="2"/>
  <c r="T79" i="2"/>
  <c r="U79" i="2"/>
  <c r="I78" i="2"/>
  <c r="O78" i="2"/>
  <c r="P78" i="2"/>
  <c r="Q78" i="2"/>
  <c r="S78" i="2"/>
  <c r="T78" i="2"/>
  <c r="U78" i="2"/>
  <c r="I77" i="2"/>
  <c r="O77" i="2"/>
  <c r="P77" i="2"/>
  <c r="Q77" i="2"/>
  <c r="S77" i="2"/>
  <c r="T77" i="2"/>
  <c r="U77" i="2"/>
  <c r="I76" i="2"/>
  <c r="O76" i="2"/>
  <c r="P76" i="2"/>
  <c r="Q76" i="2"/>
  <c r="S76" i="2"/>
  <c r="T76" i="2"/>
  <c r="U76" i="2"/>
  <c r="I75" i="2"/>
  <c r="O75" i="2"/>
  <c r="P75" i="2"/>
  <c r="Q75" i="2"/>
  <c r="S75" i="2"/>
  <c r="T75" i="2"/>
  <c r="U75" i="2"/>
  <c r="I74" i="2"/>
  <c r="O74" i="2"/>
  <c r="P74" i="2"/>
  <c r="Q74" i="2"/>
  <c r="S74" i="2"/>
  <c r="T74" i="2"/>
  <c r="U74" i="2"/>
  <c r="I73" i="2"/>
  <c r="O73" i="2"/>
  <c r="P73" i="2"/>
  <c r="Q73" i="2"/>
  <c r="S73" i="2"/>
  <c r="T73" i="2"/>
  <c r="U73" i="2"/>
  <c r="I72" i="2"/>
  <c r="O72" i="2"/>
  <c r="P72" i="2"/>
  <c r="Q72" i="2"/>
  <c r="S72" i="2"/>
  <c r="T72" i="2"/>
  <c r="U72" i="2"/>
  <c r="I71" i="2"/>
  <c r="O71" i="2"/>
  <c r="P71" i="2"/>
  <c r="Q71" i="2"/>
  <c r="S71" i="2"/>
  <c r="T71" i="2"/>
  <c r="U71" i="2"/>
  <c r="I70" i="2"/>
  <c r="O70" i="2"/>
  <c r="P70" i="2"/>
  <c r="Q70" i="2"/>
  <c r="S70" i="2"/>
  <c r="T70" i="2"/>
  <c r="U70" i="2"/>
  <c r="I69" i="2"/>
  <c r="O69" i="2"/>
  <c r="P69" i="2"/>
  <c r="Q69" i="2"/>
  <c r="S69" i="2"/>
  <c r="T69" i="2"/>
  <c r="U69" i="2"/>
  <c r="I68" i="2"/>
  <c r="O68" i="2"/>
  <c r="P68" i="2"/>
  <c r="Q68" i="2"/>
  <c r="S68" i="2"/>
  <c r="T68" i="2"/>
  <c r="U68" i="2"/>
  <c r="I67" i="2"/>
  <c r="O67" i="2"/>
  <c r="P67" i="2"/>
  <c r="Q67" i="2"/>
  <c r="S67" i="2"/>
  <c r="T67" i="2"/>
  <c r="U67" i="2"/>
  <c r="I66" i="2"/>
  <c r="O66" i="2"/>
  <c r="P66" i="2"/>
  <c r="Q66" i="2"/>
  <c r="S66" i="2"/>
  <c r="T66" i="2"/>
  <c r="U66" i="2"/>
  <c r="I65" i="2"/>
  <c r="O65" i="2"/>
  <c r="P65" i="2"/>
  <c r="Q65" i="2"/>
  <c r="S65" i="2"/>
  <c r="T65" i="2"/>
  <c r="U65" i="2"/>
  <c r="I64" i="2"/>
  <c r="O64" i="2"/>
  <c r="P64" i="2"/>
  <c r="Q64" i="2"/>
  <c r="S64" i="2"/>
  <c r="T64" i="2"/>
  <c r="U64" i="2"/>
  <c r="I63" i="2"/>
  <c r="O63" i="2"/>
  <c r="P63" i="2"/>
  <c r="Q63" i="2"/>
  <c r="S63" i="2"/>
  <c r="T63" i="2"/>
  <c r="U63" i="2"/>
  <c r="I62" i="2"/>
  <c r="O62" i="2"/>
  <c r="P62" i="2"/>
  <c r="Q62" i="2"/>
  <c r="S62" i="2"/>
  <c r="T62" i="2"/>
  <c r="U62" i="2"/>
  <c r="I61" i="2"/>
  <c r="O61" i="2"/>
  <c r="P61" i="2"/>
  <c r="Q61" i="2"/>
  <c r="S61" i="2"/>
  <c r="T61" i="2"/>
  <c r="U61" i="2"/>
  <c r="I60" i="2"/>
  <c r="O60" i="2"/>
  <c r="P60" i="2"/>
  <c r="Q60" i="2"/>
  <c r="S60" i="2"/>
  <c r="T60" i="2"/>
  <c r="U60" i="2"/>
  <c r="I59" i="2"/>
  <c r="O59" i="2"/>
  <c r="P59" i="2"/>
  <c r="Q59" i="2"/>
  <c r="S59" i="2"/>
  <c r="T59" i="2"/>
  <c r="U59" i="2"/>
  <c r="I58" i="2"/>
  <c r="O58" i="2"/>
  <c r="P58" i="2"/>
  <c r="Q58" i="2"/>
  <c r="S58" i="2"/>
  <c r="T58" i="2"/>
  <c r="U58" i="2"/>
  <c r="I57" i="2"/>
  <c r="O57" i="2"/>
  <c r="P57" i="2"/>
  <c r="Q57" i="2"/>
  <c r="S57" i="2"/>
  <c r="T57" i="2"/>
  <c r="U57" i="2"/>
  <c r="I56" i="2"/>
  <c r="O56" i="2"/>
  <c r="P56" i="2"/>
  <c r="Q56" i="2"/>
  <c r="S56" i="2"/>
  <c r="T56" i="2"/>
  <c r="U56" i="2"/>
  <c r="I55" i="2"/>
  <c r="O55" i="2"/>
  <c r="P55" i="2"/>
  <c r="Q55" i="2"/>
  <c r="S55" i="2"/>
  <c r="T55" i="2"/>
  <c r="U55" i="2"/>
  <c r="I54" i="2"/>
  <c r="O54" i="2"/>
  <c r="P54" i="2"/>
  <c r="Q54" i="2"/>
  <c r="S54" i="2"/>
  <c r="T54" i="2"/>
  <c r="U54" i="2"/>
  <c r="I53" i="2"/>
  <c r="O53" i="2"/>
  <c r="P53" i="2"/>
  <c r="Q53" i="2"/>
  <c r="S53" i="2"/>
  <c r="T53" i="2"/>
  <c r="U53" i="2"/>
  <c r="I52" i="2"/>
  <c r="O52" i="2"/>
  <c r="P52" i="2"/>
  <c r="Q52" i="2"/>
  <c r="S52" i="2"/>
  <c r="T52" i="2"/>
  <c r="U52" i="2"/>
  <c r="I51" i="2"/>
  <c r="O51" i="2"/>
  <c r="P51" i="2"/>
  <c r="Q51" i="2"/>
  <c r="S51" i="2"/>
  <c r="T51" i="2"/>
  <c r="U51" i="2"/>
  <c r="I50" i="2"/>
  <c r="O50" i="2"/>
  <c r="P50" i="2"/>
  <c r="Q50" i="2"/>
  <c r="S50" i="2"/>
  <c r="T50" i="2"/>
  <c r="U50" i="2"/>
  <c r="I49" i="2"/>
  <c r="O49" i="2"/>
  <c r="P49" i="2"/>
  <c r="Q49" i="2"/>
  <c r="S49" i="2"/>
  <c r="T49" i="2"/>
  <c r="U49" i="2"/>
  <c r="I48" i="2"/>
  <c r="O48" i="2"/>
  <c r="P48" i="2"/>
  <c r="Q48" i="2"/>
  <c r="S48" i="2"/>
  <c r="T48" i="2"/>
  <c r="U48" i="2"/>
  <c r="I47" i="2"/>
  <c r="O47" i="2"/>
  <c r="P47" i="2"/>
  <c r="Q47" i="2"/>
  <c r="S47" i="2"/>
  <c r="T47" i="2"/>
  <c r="U47" i="2"/>
  <c r="I46" i="2"/>
  <c r="O46" i="2"/>
  <c r="P46" i="2"/>
  <c r="Q46" i="2"/>
  <c r="S46" i="2"/>
  <c r="T46" i="2"/>
  <c r="U46" i="2"/>
  <c r="I45" i="2"/>
  <c r="O45" i="2"/>
  <c r="P45" i="2"/>
  <c r="Q45" i="2"/>
  <c r="S45" i="2"/>
  <c r="T45" i="2"/>
  <c r="U45" i="2"/>
  <c r="I44" i="2"/>
  <c r="O44" i="2"/>
  <c r="P44" i="2"/>
  <c r="Q44" i="2"/>
  <c r="S44" i="2"/>
  <c r="T44" i="2"/>
  <c r="U44" i="2"/>
  <c r="I43" i="2"/>
  <c r="O43" i="2"/>
  <c r="P43" i="2"/>
  <c r="Q43" i="2"/>
  <c r="S43" i="2"/>
  <c r="T43" i="2"/>
  <c r="U43" i="2"/>
  <c r="I42" i="2"/>
  <c r="O42" i="2"/>
  <c r="P42" i="2"/>
  <c r="Q42" i="2"/>
  <c r="S42" i="2"/>
  <c r="T42" i="2"/>
  <c r="U42" i="2"/>
  <c r="I41" i="2"/>
  <c r="O41" i="2"/>
  <c r="P41" i="2"/>
  <c r="Q41" i="2"/>
  <c r="S41" i="2"/>
  <c r="T41" i="2"/>
  <c r="U41" i="2"/>
  <c r="I40" i="2"/>
  <c r="O40" i="2"/>
  <c r="P40" i="2"/>
  <c r="Q40" i="2"/>
  <c r="S40" i="2"/>
  <c r="T40" i="2"/>
  <c r="U40" i="2"/>
  <c r="I39" i="2"/>
  <c r="O39" i="2"/>
  <c r="P39" i="2"/>
  <c r="Q39" i="2"/>
  <c r="S39" i="2"/>
  <c r="T39" i="2"/>
  <c r="U39" i="2"/>
  <c r="I38" i="2"/>
  <c r="O38" i="2"/>
  <c r="P38" i="2"/>
  <c r="Q38" i="2"/>
  <c r="S38" i="2"/>
  <c r="T38" i="2"/>
  <c r="U38" i="2"/>
  <c r="I37" i="2"/>
  <c r="O37" i="2"/>
  <c r="P37" i="2"/>
  <c r="Q37" i="2"/>
  <c r="S37" i="2"/>
  <c r="T37" i="2"/>
  <c r="U37" i="2"/>
  <c r="I36" i="2"/>
  <c r="O36" i="2"/>
  <c r="P36" i="2"/>
  <c r="Q36" i="2"/>
  <c r="S36" i="2"/>
  <c r="T36" i="2"/>
  <c r="U36" i="2"/>
  <c r="I35" i="2"/>
  <c r="O35" i="2"/>
  <c r="P35" i="2"/>
  <c r="Q35" i="2"/>
  <c r="S35" i="2"/>
  <c r="T35" i="2"/>
  <c r="U35" i="2"/>
  <c r="I34" i="2"/>
  <c r="O34" i="2"/>
  <c r="P34" i="2"/>
  <c r="Q34" i="2"/>
  <c r="S34" i="2"/>
  <c r="T34" i="2"/>
  <c r="U34" i="2"/>
  <c r="I33" i="2"/>
  <c r="O33" i="2"/>
  <c r="P33" i="2"/>
  <c r="Q33" i="2"/>
  <c r="S33" i="2"/>
  <c r="T33" i="2"/>
  <c r="U33" i="2"/>
  <c r="I32" i="2"/>
  <c r="O32" i="2"/>
  <c r="P32" i="2"/>
  <c r="Q32" i="2"/>
  <c r="S32" i="2"/>
  <c r="T32" i="2"/>
  <c r="U32" i="2"/>
  <c r="I31" i="2"/>
  <c r="O31" i="2"/>
  <c r="P31" i="2"/>
  <c r="Q31" i="2"/>
  <c r="S31" i="2"/>
  <c r="T31" i="2"/>
  <c r="U31" i="2"/>
  <c r="I30" i="2"/>
  <c r="O30" i="2"/>
  <c r="P30" i="2"/>
  <c r="Q30" i="2"/>
  <c r="S30" i="2"/>
  <c r="T30" i="2"/>
  <c r="U30" i="2"/>
  <c r="I29" i="2"/>
  <c r="O29" i="2"/>
  <c r="P29" i="2"/>
  <c r="Q29" i="2"/>
  <c r="S29" i="2"/>
  <c r="T29" i="2"/>
  <c r="U29" i="2"/>
  <c r="I28" i="2"/>
  <c r="O28" i="2"/>
  <c r="P28" i="2"/>
  <c r="Q28" i="2"/>
  <c r="S28" i="2"/>
  <c r="T28" i="2"/>
  <c r="U28" i="2"/>
  <c r="I27" i="2"/>
  <c r="O27" i="2"/>
  <c r="P27" i="2"/>
  <c r="Q27" i="2"/>
  <c r="S27" i="2"/>
  <c r="T27" i="2"/>
  <c r="U27" i="2"/>
  <c r="I26" i="2"/>
  <c r="O26" i="2"/>
  <c r="P26" i="2"/>
  <c r="Q26" i="2"/>
  <c r="S26" i="2"/>
  <c r="T26" i="2"/>
  <c r="U26" i="2"/>
  <c r="I25" i="2"/>
  <c r="O25" i="2"/>
  <c r="P25" i="2"/>
  <c r="Q25" i="2"/>
  <c r="S25" i="2"/>
  <c r="T25" i="2"/>
  <c r="U25" i="2"/>
  <c r="I24" i="2"/>
  <c r="O24" i="2"/>
  <c r="P24" i="2"/>
  <c r="Q24" i="2"/>
  <c r="S24" i="2"/>
  <c r="T24" i="2"/>
  <c r="U24" i="2"/>
  <c r="I23" i="2"/>
  <c r="O23" i="2"/>
  <c r="P23" i="2"/>
  <c r="Q23" i="2"/>
  <c r="S23" i="2"/>
  <c r="T23" i="2"/>
  <c r="U23" i="2"/>
  <c r="I22" i="2"/>
  <c r="O22" i="2"/>
  <c r="P22" i="2"/>
  <c r="Q22" i="2"/>
  <c r="S22" i="2"/>
  <c r="T22" i="2"/>
  <c r="U22" i="2"/>
  <c r="I21" i="2"/>
  <c r="O21" i="2"/>
  <c r="P21" i="2"/>
  <c r="Q21" i="2"/>
  <c r="S21" i="2"/>
  <c r="T21" i="2"/>
  <c r="U21" i="2"/>
  <c r="I20" i="2"/>
  <c r="O20" i="2"/>
  <c r="P20" i="2"/>
  <c r="Q20" i="2"/>
  <c r="S20" i="2"/>
  <c r="T20" i="2"/>
  <c r="U20" i="2"/>
  <c r="I19" i="2"/>
  <c r="O19" i="2"/>
  <c r="P19" i="2"/>
  <c r="Q19" i="2"/>
  <c r="S19" i="2"/>
  <c r="T19" i="2"/>
  <c r="U19" i="2"/>
  <c r="I18" i="2"/>
  <c r="O18" i="2"/>
  <c r="P18" i="2"/>
  <c r="Q18" i="2"/>
  <c r="S18" i="2"/>
  <c r="T18" i="2"/>
  <c r="U18" i="2"/>
  <c r="I17" i="2"/>
  <c r="O17" i="2"/>
  <c r="P17" i="2"/>
  <c r="Q17" i="2"/>
  <c r="S17" i="2"/>
  <c r="T17" i="2"/>
  <c r="U17" i="2"/>
  <c r="I16" i="2"/>
  <c r="O16" i="2"/>
  <c r="P16" i="2"/>
  <c r="Q16" i="2"/>
  <c r="S16" i="2"/>
  <c r="T16" i="2"/>
  <c r="U16" i="2"/>
  <c r="I15" i="2"/>
  <c r="O15" i="2"/>
  <c r="P15" i="2"/>
  <c r="Q15" i="2"/>
  <c r="S15" i="2"/>
  <c r="T15" i="2"/>
  <c r="U15" i="2"/>
  <c r="I14" i="2"/>
  <c r="O14" i="2"/>
  <c r="P14" i="2"/>
  <c r="Q14" i="2"/>
  <c r="S14" i="2"/>
  <c r="T14" i="2"/>
  <c r="U14" i="2"/>
  <c r="I13" i="2"/>
  <c r="O13" i="2"/>
  <c r="P13" i="2"/>
  <c r="Q13" i="2"/>
  <c r="S13" i="2"/>
  <c r="T13" i="2"/>
  <c r="U13" i="2"/>
  <c r="I12" i="2"/>
  <c r="O12" i="2"/>
  <c r="P12" i="2"/>
  <c r="Q12" i="2"/>
  <c r="S12" i="2"/>
  <c r="T12" i="2"/>
  <c r="U12" i="2"/>
  <c r="I11" i="2"/>
  <c r="O11" i="2"/>
  <c r="P11" i="2"/>
  <c r="Q11" i="2"/>
  <c r="S11" i="2"/>
  <c r="T11" i="2"/>
  <c r="U11" i="2"/>
  <c r="I10" i="2"/>
  <c r="O10" i="2"/>
  <c r="P10" i="2"/>
  <c r="Q10" i="2"/>
  <c r="S10" i="2"/>
  <c r="T10" i="2"/>
  <c r="U10" i="2"/>
  <c r="I9" i="2"/>
  <c r="O9" i="2"/>
  <c r="P9" i="2"/>
  <c r="Q9" i="2"/>
  <c r="S9" i="2"/>
  <c r="T9" i="2"/>
  <c r="U9" i="2"/>
  <c r="I8" i="2"/>
  <c r="O8" i="2"/>
  <c r="P8" i="2"/>
  <c r="Q8" i="2"/>
  <c r="S8" i="2"/>
  <c r="T8" i="2"/>
  <c r="U8" i="2"/>
  <c r="I7" i="2"/>
  <c r="O7" i="2"/>
  <c r="P7" i="2"/>
  <c r="Q7" i="2"/>
  <c r="S7" i="2"/>
  <c r="T7" i="2"/>
  <c r="U7" i="2"/>
  <c r="I6" i="2"/>
  <c r="O6" i="2"/>
  <c r="P6" i="2"/>
  <c r="Q6" i="2"/>
  <c r="S6" i="2"/>
  <c r="T6" i="2"/>
  <c r="U6" i="2"/>
  <c r="I5" i="2"/>
  <c r="O5" i="2"/>
  <c r="P5" i="2"/>
  <c r="Q5" i="2"/>
  <c r="S5" i="2"/>
  <c r="T5" i="2"/>
  <c r="U5" i="2"/>
  <c r="I4" i="2"/>
  <c r="O4" i="2"/>
  <c r="P4" i="2"/>
  <c r="Q4" i="2"/>
  <c r="S4" i="2"/>
  <c r="T4" i="2"/>
  <c r="U4" i="2"/>
  <c r="I3" i="2"/>
  <c r="O3" i="2"/>
  <c r="P3" i="2"/>
  <c r="Q3" i="2"/>
  <c r="S3" i="2"/>
  <c r="T3" i="2"/>
  <c r="U3" i="2"/>
  <c r="I2" i="2"/>
  <c r="O2" i="2"/>
  <c r="P2" i="2"/>
  <c r="Q2" i="2"/>
  <c r="S2" i="2"/>
  <c r="T2" i="2"/>
  <c r="U2" i="2"/>
  <c r="R3" i="3"/>
  <c r="V3" i="3" s="1"/>
  <c r="U3" i="3" s="1"/>
  <c r="R4" i="3"/>
  <c r="V4" i="3" s="1"/>
  <c r="U4" i="3" s="1"/>
  <c r="R5" i="3"/>
  <c r="V5" i="3" s="1"/>
  <c r="U5" i="3" s="1"/>
  <c r="R6" i="3"/>
  <c r="V6" i="3" s="1"/>
  <c r="U6" i="3" s="1"/>
  <c r="R7" i="3"/>
  <c r="V7" i="3" s="1"/>
  <c r="U7" i="3" s="1"/>
  <c r="R8" i="3"/>
  <c r="V8" i="3" s="1"/>
  <c r="U8" i="3" s="1"/>
  <c r="R9" i="3"/>
  <c r="V9" i="3" s="1"/>
  <c r="U9" i="3" s="1"/>
  <c r="R10" i="3"/>
  <c r="V10" i="3" s="1"/>
  <c r="U10" i="3" s="1"/>
  <c r="R11" i="3"/>
  <c r="V11" i="3" s="1"/>
  <c r="U11" i="3" s="1"/>
  <c r="R12" i="3"/>
  <c r="V12" i="3" s="1"/>
  <c r="U12" i="3" s="1"/>
  <c r="R13" i="3"/>
  <c r="V13" i="3" s="1"/>
  <c r="U13" i="3" s="1"/>
  <c r="R14" i="3"/>
  <c r="V14" i="3" s="1"/>
  <c r="U14" i="3" s="1"/>
  <c r="R15" i="3"/>
  <c r="V15" i="3" s="1"/>
  <c r="U15" i="3" s="1"/>
  <c r="R16" i="3"/>
  <c r="V16" i="3" s="1"/>
  <c r="U16" i="3" s="1"/>
  <c r="R17" i="3"/>
  <c r="V17" i="3" s="1"/>
  <c r="U17" i="3" s="1"/>
  <c r="R18" i="3"/>
  <c r="V18" i="3" s="1"/>
  <c r="U18" i="3" s="1"/>
  <c r="R19" i="3"/>
  <c r="V19" i="3" s="1"/>
  <c r="U19" i="3" s="1"/>
  <c r="R20" i="3"/>
  <c r="V20" i="3" s="1"/>
  <c r="U20" i="3" s="1"/>
  <c r="R21" i="3"/>
  <c r="V21" i="3" s="1"/>
  <c r="U21" i="3" s="1"/>
  <c r="R22" i="3"/>
  <c r="V22" i="3" s="1"/>
  <c r="U22" i="3" s="1"/>
  <c r="R23" i="3"/>
  <c r="V23" i="3" s="1"/>
  <c r="U23" i="3" s="1"/>
  <c r="R24" i="3"/>
  <c r="V24" i="3" s="1"/>
  <c r="U24" i="3" s="1"/>
  <c r="R25" i="3"/>
  <c r="V25" i="3" s="1"/>
  <c r="U25" i="3" s="1"/>
  <c r="R26" i="3"/>
  <c r="V26" i="3" s="1"/>
  <c r="U26" i="3" s="1"/>
  <c r="R27" i="3"/>
  <c r="V27" i="3" s="1"/>
  <c r="U27" i="3" s="1"/>
  <c r="R28" i="3"/>
  <c r="V28" i="3" s="1"/>
  <c r="U28" i="3" s="1"/>
  <c r="R29" i="3"/>
  <c r="V29" i="3" s="1"/>
  <c r="U29" i="3" s="1"/>
  <c r="R30" i="3"/>
  <c r="V30" i="3" s="1"/>
  <c r="U30" i="3" s="1"/>
  <c r="R31" i="3"/>
  <c r="V31" i="3" s="1"/>
  <c r="U31" i="3" s="1"/>
  <c r="R32" i="3"/>
  <c r="V32" i="3" s="1"/>
  <c r="U32" i="3" s="1"/>
  <c r="R33" i="3"/>
  <c r="V33" i="3" s="1"/>
  <c r="U33" i="3" s="1"/>
  <c r="R34" i="3"/>
  <c r="V34" i="3" s="1"/>
  <c r="U34" i="3" s="1"/>
  <c r="R35" i="3"/>
  <c r="V35" i="3" s="1"/>
  <c r="U35" i="3" s="1"/>
  <c r="R36" i="3"/>
  <c r="V36" i="3" s="1"/>
  <c r="U36" i="3" s="1"/>
  <c r="R37" i="3"/>
  <c r="V37" i="3" s="1"/>
  <c r="U37" i="3" s="1"/>
  <c r="R38" i="3"/>
  <c r="V38" i="3" s="1"/>
  <c r="U38" i="3" s="1"/>
  <c r="R39" i="3"/>
  <c r="V39" i="3" s="1"/>
  <c r="U39" i="3" s="1"/>
  <c r="R40" i="3"/>
  <c r="V40" i="3" s="1"/>
  <c r="U40" i="3" s="1"/>
  <c r="R41" i="3"/>
  <c r="V41" i="3" s="1"/>
  <c r="U41" i="3" s="1"/>
  <c r="R42" i="3"/>
  <c r="V42" i="3" s="1"/>
  <c r="U42" i="3" s="1"/>
  <c r="R43" i="3"/>
  <c r="V43" i="3" s="1"/>
  <c r="U43" i="3" s="1"/>
  <c r="R44" i="3"/>
  <c r="V44" i="3" s="1"/>
  <c r="U44" i="3" s="1"/>
  <c r="R45" i="3"/>
  <c r="V45" i="3" s="1"/>
  <c r="U45" i="3" s="1"/>
  <c r="R46" i="3"/>
  <c r="V46" i="3" s="1"/>
  <c r="U46" i="3" s="1"/>
  <c r="R47" i="3"/>
  <c r="V47" i="3" s="1"/>
  <c r="U47" i="3" s="1"/>
  <c r="R48" i="3"/>
  <c r="V48" i="3" s="1"/>
  <c r="U48" i="3" s="1"/>
  <c r="R49" i="3"/>
  <c r="V49" i="3" s="1"/>
  <c r="U49" i="3" s="1"/>
  <c r="R50" i="3"/>
  <c r="V50" i="3" s="1"/>
  <c r="U50" i="3" s="1"/>
  <c r="R51" i="3"/>
  <c r="V51" i="3" s="1"/>
  <c r="U51" i="3" s="1"/>
  <c r="R52" i="3"/>
  <c r="V52" i="3" s="1"/>
  <c r="U52" i="3" s="1"/>
  <c r="R53" i="3"/>
  <c r="V53" i="3" s="1"/>
  <c r="U53" i="3" s="1"/>
  <c r="R54" i="3"/>
  <c r="V54" i="3" s="1"/>
  <c r="U54" i="3" s="1"/>
  <c r="R55" i="3"/>
  <c r="V55" i="3" s="1"/>
  <c r="U55" i="3" s="1"/>
  <c r="R56" i="3"/>
  <c r="V56" i="3" s="1"/>
  <c r="U56" i="3" s="1"/>
  <c r="R57" i="3"/>
  <c r="V57" i="3" s="1"/>
  <c r="U57" i="3" s="1"/>
  <c r="R58" i="3"/>
  <c r="V58" i="3" s="1"/>
  <c r="U58" i="3" s="1"/>
  <c r="R59" i="3"/>
  <c r="V59" i="3" s="1"/>
  <c r="U59" i="3" s="1"/>
  <c r="R60" i="3"/>
  <c r="V60" i="3" s="1"/>
  <c r="U60" i="3" s="1"/>
  <c r="R61" i="3"/>
  <c r="V61" i="3" s="1"/>
  <c r="U61" i="3" s="1"/>
  <c r="R62" i="3"/>
  <c r="V62" i="3" s="1"/>
  <c r="U62" i="3" s="1"/>
  <c r="R63" i="3"/>
  <c r="V63" i="3" s="1"/>
  <c r="U63" i="3" s="1"/>
  <c r="R64" i="3"/>
  <c r="V64" i="3" s="1"/>
  <c r="U64" i="3" s="1"/>
  <c r="R65" i="3"/>
  <c r="V65" i="3" s="1"/>
  <c r="U65" i="3" s="1"/>
  <c r="R66" i="3"/>
  <c r="V66" i="3" s="1"/>
  <c r="U66" i="3" s="1"/>
  <c r="R67" i="3"/>
  <c r="V67" i="3" s="1"/>
  <c r="U67" i="3" s="1"/>
  <c r="R68" i="3"/>
  <c r="V68" i="3" s="1"/>
  <c r="U68" i="3" s="1"/>
  <c r="R69" i="3"/>
  <c r="V69" i="3" s="1"/>
  <c r="U69" i="3" s="1"/>
  <c r="R70" i="3"/>
  <c r="V70" i="3" s="1"/>
  <c r="U70" i="3" s="1"/>
  <c r="R71" i="3"/>
  <c r="V71" i="3" s="1"/>
  <c r="U71" i="3" s="1"/>
  <c r="R72" i="3"/>
  <c r="V72" i="3" s="1"/>
  <c r="U72" i="3" s="1"/>
  <c r="R73" i="3"/>
  <c r="V73" i="3" s="1"/>
  <c r="U73" i="3" s="1"/>
  <c r="R74" i="3"/>
  <c r="V74" i="3" s="1"/>
  <c r="U74" i="3" s="1"/>
  <c r="R75" i="3"/>
  <c r="V75" i="3" s="1"/>
  <c r="U75" i="3" s="1"/>
  <c r="R76" i="3"/>
  <c r="V76" i="3" s="1"/>
  <c r="U76" i="3" s="1"/>
  <c r="R77" i="3"/>
  <c r="V77" i="3" s="1"/>
  <c r="U77" i="3" s="1"/>
  <c r="R78" i="3"/>
  <c r="V78" i="3" s="1"/>
  <c r="U78" i="3" s="1"/>
  <c r="R79" i="3"/>
  <c r="V79" i="3" s="1"/>
  <c r="U79" i="3" s="1"/>
  <c r="R80" i="3"/>
  <c r="V80" i="3" s="1"/>
  <c r="U80" i="3" s="1"/>
  <c r="R81" i="3"/>
  <c r="V81" i="3" s="1"/>
  <c r="U81" i="3" s="1"/>
  <c r="R82" i="3"/>
  <c r="V82" i="3" s="1"/>
  <c r="U82" i="3" s="1"/>
  <c r="R83" i="3"/>
  <c r="V83" i="3" s="1"/>
  <c r="U83" i="3" s="1"/>
  <c r="R84" i="3"/>
  <c r="V84" i="3" s="1"/>
  <c r="U84" i="3" s="1"/>
  <c r="R85" i="3"/>
  <c r="V85" i="3" s="1"/>
  <c r="U85" i="3" s="1"/>
  <c r="R86" i="3"/>
  <c r="V86" i="3" s="1"/>
  <c r="U86" i="3" s="1"/>
  <c r="R87" i="3"/>
  <c r="V87" i="3" s="1"/>
  <c r="U87" i="3" s="1"/>
  <c r="R88" i="3"/>
  <c r="V88" i="3" s="1"/>
  <c r="U88" i="3" s="1"/>
  <c r="R89" i="3"/>
  <c r="V89" i="3" s="1"/>
  <c r="U89" i="3" s="1"/>
  <c r="R90" i="3"/>
  <c r="V90" i="3" s="1"/>
  <c r="U90" i="3" s="1"/>
  <c r="R91" i="3"/>
  <c r="V91" i="3" s="1"/>
  <c r="U91" i="3" s="1"/>
  <c r="R92" i="3"/>
  <c r="V92" i="3" s="1"/>
  <c r="U92" i="3" s="1"/>
  <c r="R93" i="3"/>
  <c r="V93" i="3" s="1"/>
  <c r="U93" i="3" s="1"/>
  <c r="R94" i="3"/>
  <c r="V94" i="3" s="1"/>
  <c r="U94" i="3" s="1"/>
  <c r="R95" i="3"/>
  <c r="V95" i="3" s="1"/>
  <c r="U95" i="3" s="1"/>
  <c r="R96" i="3"/>
  <c r="V96" i="3" s="1"/>
  <c r="U96" i="3" s="1"/>
  <c r="R97" i="3"/>
  <c r="V97" i="3" s="1"/>
  <c r="U97" i="3" s="1"/>
  <c r="R98" i="3"/>
  <c r="V98" i="3" s="1"/>
  <c r="U98" i="3" s="1"/>
  <c r="R99" i="3"/>
  <c r="V99" i="3" s="1"/>
  <c r="U99" i="3" s="1"/>
  <c r="R100" i="3"/>
  <c r="V100" i="3" s="1"/>
  <c r="U100" i="3" s="1"/>
  <c r="R101" i="3"/>
  <c r="V101" i="3" s="1"/>
  <c r="U101" i="3" s="1"/>
  <c r="R102" i="3"/>
  <c r="V102" i="3" s="1"/>
  <c r="U102" i="3" s="1"/>
  <c r="R103" i="3"/>
  <c r="V103" i="3" s="1"/>
  <c r="U103" i="3" s="1"/>
  <c r="R104" i="3"/>
  <c r="V104" i="3" s="1"/>
  <c r="U104" i="3" s="1"/>
  <c r="R105" i="3"/>
  <c r="V105" i="3" s="1"/>
  <c r="U105" i="3" s="1"/>
  <c r="R106" i="3"/>
  <c r="V106" i="3" s="1"/>
  <c r="U106" i="3" s="1"/>
  <c r="R107" i="3"/>
  <c r="V107" i="3" s="1"/>
  <c r="U107" i="3" s="1"/>
  <c r="R108" i="3"/>
  <c r="V108" i="3" s="1"/>
  <c r="U108" i="3" s="1"/>
  <c r="R109" i="3"/>
  <c r="V109" i="3" s="1"/>
  <c r="U109" i="3" s="1"/>
  <c r="R110" i="3"/>
  <c r="V110" i="3" s="1"/>
  <c r="U110" i="3" s="1"/>
  <c r="R111" i="3"/>
  <c r="V111" i="3" s="1"/>
  <c r="U111" i="3" s="1"/>
  <c r="R112" i="3"/>
  <c r="V112" i="3" s="1"/>
  <c r="U112" i="3" s="1"/>
  <c r="R113" i="3"/>
  <c r="V113" i="3" s="1"/>
  <c r="U113" i="3" s="1"/>
  <c r="R114" i="3"/>
  <c r="V114" i="3" s="1"/>
  <c r="U114" i="3" s="1"/>
  <c r="R115" i="3"/>
  <c r="V115" i="3" s="1"/>
  <c r="U115" i="3" s="1"/>
  <c r="R116" i="3"/>
  <c r="V116" i="3" s="1"/>
  <c r="U116" i="3" s="1"/>
  <c r="R117" i="3"/>
  <c r="V117" i="3" s="1"/>
  <c r="U117" i="3" s="1"/>
  <c r="R118" i="3"/>
  <c r="V118" i="3" s="1"/>
  <c r="U118" i="3" s="1"/>
  <c r="R119" i="3"/>
  <c r="V119" i="3" s="1"/>
  <c r="U119" i="3" s="1"/>
  <c r="R120" i="3"/>
  <c r="V120" i="3" s="1"/>
  <c r="U120" i="3" s="1"/>
  <c r="R121" i="3"/>
  <c r="V121" i="3" s="1"/>
  <c r="U121" i="3" s="1"/>
  <c r="R122" i="3"/>
  <c r="V122" i="3" s="1"/>
  <c r="U122" i="3" s="1"/>
  <c r="R123" i="3"/>
  <c r="V123" i="3" s="1"/>
  <c r="U123" i="3" s="1"/>
  <c r="R124" i="3"/>
  <c r="V124" i="3" s="1"/>
  <c r="U124" i="3" s="1"/>
  <c r="R125" i="3"/>
  <c r="V125" i="3" s="1"/>
  <c r="U125" i="3" s="1"/>
  <c r="R126" i="3"/>
  <c r="V126" i="3" s="1"/>
  <c r="U126" i="3" s="1"/>
  <c r="R127" i="3"/>
  <c r="V127" i="3" s="1"/>
  <c r="U127" i="3" s="1"/>
  <c r="R128" i="3"/>
  <c r="V128" i="3" s="1"/>
  <c r="U128" i="3" s="1"/>
  <c r="R129" i="3"/>
  <c r="V129" i="3" s="1"/>
  <c r="U129" i="3" s="1"/>
  <c r="R130" i="3"/>
  <c r="V130" i="3" s="1"/>
  <c r="U130" i="3" s="1"/>
  <c r="R131" i="3"/>
  <c r="V131" i="3" s="1"/>
  <c r="U131" i="3" s="1"/>
  <c r="R132" i="3"/>
  <c r="V132" i="3" s="1"/>
  <c r="U132" i="3" s="1"/>
  <c r="R133" i="3"/>
  <c r="V133" i="3" s="1"/>
  <c r="U133" i="3" s="1"/>
  <c r="R134" i="3"/>
  <c r="V134" i="3" s="1"/>
  <c r="U134" i="3" s="1"/>
  <c r="R135" i="3"/>
  <c r="V135" i="3" s="1"/>
  <c r="U135" i="3" s="1"/>
  <c r="R136" i="3"/>
  <c r="V136" i="3" s="1"/>
  <c r="U136" i="3" s="1"/>
  <c r="R137" i="3"/>
  <c r="V137" i="3" s="1"/>
  <c r="U137" i="3" s="1"/>
  <c r="R138" i="3"/>
  <c r="V138" i="3" s="1"/>
  <c r="U138" i="3" s="1"/>
  <c r="R139" i="3"/>
  <c r="V139" i="3" s="1"/>
  <c r="U139" i="3" s="1"/>
  <c r="R140" i="3"/>
  <c r="V140" i="3" s="1"/>
  <c r="U140" i="3" s="1"/>
  <c r="R141" i="3"/>
  <c r="V141" i="3" s="1"/>
  <c r="U141" i="3" s="1"/>
  <c r="R142" i="3"/>
  <c r="V142" i="3" s="1"/>
  <c r="U142" i="3" s="1"/>
  <c r="R143" i="3"/>
  <c r="V143" i="3" s="1"/>
  <c r="U143" i="3" s="1"/>
  <c r="R144" i="3"/>
  <c r="V144" i="3" s="1"/>
  <c r="U144" i="3" s="1"/>
  <c r="R145" i="3"/>
  <c r="V145" i="3" s="1"/>
  <c r="U145" i="3" s="1"/>
  <c r="R146" i="3"/>
  <c r="V146" i="3" s="1"/>
  <c r="U146" i="3" s="1"/>
  <c r="R147" i="3"/>
  <c r="V147" i="3" s="1"/>
  <c r="U147" i="3" s="1"/>
  <c r="R148" i="3"/>
  <c r="V148" i="3" s="1"/>
  <c r="U148" i="3" s="1"/>
  <c r="R149" i="3"/>
  <c r="V149" i="3" s="1"/>
  <c r="U149" i="3" s="1"/>
  <c r="R150" i="3"/>
  <c r="V150" i="3" s="1"/>
  <c r="U150" i="3" s="1"/>
  <c r="R151" i="3"/>
  <c r="V151" i="3" s="1"/>
  <c r="U151" i="3" s="1"/>
  <c r="R152" i="3"/>
  <c r="V152" i="3" s="1"/>
  <c r="U152" i="3" s="1"/>
  <c r="R153" i="3"/>
  <c r="V153" i="3" s="1"/>
  <c r="U153" i="3" s="1"/>
  <c r="R154" i="3"/>
  <c r="V154" i="3" s="1"/>
  <c r="U154" i="3" s="1"/>
  <c r="R155" i="3"/>
  <c r="V155" i="3" s="1"/>
  <c r="U155" i="3" s="1"/>
  <c r="R156" i="3"/>
  <c r="V156" i="3" s="1"/>
  <c r="U156" i="3" s="1"/>
  <c r="R157" i="3"/>
  <c r="V157" i="3" s="1"/>
  <c r="U157" i="3" s="1"/>
  <c r="R158" i="3"/>
  <c r="V158" i="3" s="1"/>
  <c r="U158" i="3" s="1"/>
  <c r="R159" i="3"/>
  <c r="V159" i="3" s="1"/>
  <c r="U159" i="3" s="1"/>
  <c r="R160" i="3"/>
  <c r="V160" i="3" s="1"/>
  <c r="U160" i="3" s="1"/>
  <c r="R161" i="3"/>
  <c r="V161" i="3" s="1"/>
  <c r="U161" i="3" s="1"/>
  <c r="R162" i="3"/>
  <c r="V162" i="3" s="1"/>
  <c r="U162" i="3" s="1"/>
  <c r="R163" i="3"/>
  <c r="V163" i="3" s="1"/>
  <c r="U163" i="3" s="1"/>
  <c r="R164" i="3"/>
  <c r="V164" i="3" s="1"/>
  <c r="U164" i="3" s="1"/>
  <c r="R165" i="3"/>
  <c r="V165" i="3" s="1"/>
  <c r="U165" i="3" s="1"/>
  <c r="R166" i="3"/>
  <c r="V166" i="3" s="1"/>
  <c r="U166" i="3" s="1"/>
  <c r="R167" i="3"/>
  <c r="V167" i="3" s="1"/>
  <c r="U167" i="3" s="1"/>
  <c r="R168" i="3"/>
  <c r="V168" i="3" s="1"/>
  <c r="U168" i="3" s="1"/>
  <c r="R169" i="3"/>
  <c r="V169" i="3" s="1"/>
  <c r="U169" i="3" s="1"/>
  <c r="R170" i="3"/>
  <c r="V170" i="3" s="1"/>
  <c r="U170" i="3" s="1"/>
  <c r="R171" i="3"/>
  <c r="V171" i="3" s="1"/>
  <c r="U171" i="3" s="1"/>
  <c r="R172" i="3"/>
  <c r="V172" i="3" s="1"/>
  <c r="U172" i="3" s="1"/>
  <c r="R173" i="3"/>
  <c r="V173" i="3" s="1"/>
  <c r="U173" i="3" s="1"/>
  <c r="R174" i="3"/>
  <c r="V174" i="3" s="1"/>
  <c r="U174" i="3" s="1"/>
  <c r="R175" i="3"/>
  <c r="V175" i="3" s="1"/>
  <c r="U175" i="3" s="1"/>
  <c r="R176" i="3"/>
  <c r="V176" i="3" s="1"/>
  <c r="U176" i="3" s="1"/>
  <c r="R177" i="3"/>
  <c r="V177" i="3" s="1"/>
  <c r="U177" i="3" s="1"/>
  <c r="R178" i="3"/>
  <c r="V178" i="3" s="1"/>
  <c r="U178" i="3" s="1"/>
  <c r="R179" i="3"/>
  <c r="V179" i="3" s="1"/>
  <c r="U179" i="3" s="1"/>
  <c r="R180" i="3"/>
  <c r="V180" i="3" s="1"/>
  <c r="U180" i="3" s="1"/>
  <c r="R181" i="3"/>
  <c r="V181" i="3" s="1"/>
  <c r="U181" i="3" s="1"/>
  <c r="R182" i="3"/>
  <c r="V182" i="3" s="1"/>
  <c r="U182" i="3" s="1"/>
  <c r="R183" i="3"/>
  <c r="V183" i="3" s="1"/>
  <c r="U183" i="3" s="1"/>
  <c r="R184" i="3"/>
  <c r="V184" i="3" s="1"/>
  <c r="U184" i="3" s="1"/>
  <c r="R185" i="3"/>
  <c r="V185" i="3" s="1"/>
  <c r="U185" i="3" s="1"/>
  <c r="R186" i="3"/>
  <c r="V186" i="3" s="1"/>
  <c r="U186" i="3" s="1"/>
  <c r="R187" i="3"/>
  <c r="V187" i="3" s="1"/>
  <c r="U187" i="3" s="1"/>
  <c r="R188" i="3"/>
  <c r="V188" i="3" s="1"/>
  <c r="U188" i="3" s="1"/>
  <c r="R189" i="3"/>
  <c r="V189" i="3" s="1"/>
  <c r="U189" i="3" s="1"/>
  <c r="R190" i="3"/>
  <c r="V190" i="3" s="1"/>
  <c r="U190" i="3" s="1"/>
  <c r="R191" i="3"/>
  <c r="V191" i="3" s="1"/>
  <c r="U191" i="3" s="1"/>
  <c r="R192" i="3"/>
  <c r="V192" i="3" s="1"/>
  <c r="U192" i="3" s="1"/>
  <c r="R193" i="3"/>
  <c r="V193" i="3" s="1"/>
  <c r="U193" i="3" s="1"/>
  <c r="R194" i="3"/>
  <c r="V194" i="3" s="1"/>
  <c r="U194" i="3" s="1"/>
  <c r="R195" i="3"/>
  <c r="V195" i="3" s="1"/>
  <c r="U195" i="3" s="1"/>
  <c r="R196" i="3"/>
  <c r="V196" i="3" s="1"/>
  <c r="U196" i="3" s="1"/>
  <c r="R197" i="3"/>
  <c r="V197" i="3" s="1"/>
  <c r="U197" i="3" s="1"/>
  <c r="R198" i="3"/>
  <c r="V198" i="3" s="1"/>
  <c r="U198" i="3" s="1"/>
  <c r="R199" i="3"/>
  <c r="V199" i="3" s="1"/>
  <c r="U199" i="3" s="1"/>
  <c r="R200" i="3"/>
  <c r="V200" i="3" s="1"/>
  <c r="U200" i="3" s="1"/>
  <c r="R201" i="3"/>
  <c r="V201" i="3" s="1"/>
  <c r="U201" i="3" s="1"/>
  <c r="R202" i="3"/>
  <c r="V202" i="3" s="1"/>
  <c r="U202" i="3" s="1"/>
  <c r="R203" i="3"/>
  <c r="V203" i="3" s="1"/>
  <c r="U203" i="3" s="1"/>
  <c r="R204" i="3"/>
  <c r="V204" i="3" s="1"/>
  <c r="U204" i="3" s="1"/>
  <c r="R205" i="3"/>
  <c r="V205" i="3" s="1"/>
  <c r="U205" i="3" s="1"/>
  <c r="R206" i="3"/>
  <c r="V206" i="3" s="1"/>
  <c r="U206" i="3" s="1"/>
  <c r="R207" i="3"/>
  <c r="V207" i="3" s="1"/>
  <c r="U207" i="3" s="1"/>
  <c r="R208" i="3"/>
  <c r="V208" i="3" s="1"/>
  <c r="U208" i="3" s="1"/>
  <c r="R209" i="3"/>
  <c r="V209" i="3" s="1"/>
  <c r="U209" i="3" s="1"/>
  <c r="R210" i="3"/>
  <c r="V210" i="3" s="1"/>
  <c r="U210" i="3" s="1"/>
  <c r="R211" i="3"/>
  <c r="V211" i="3" s="1"/>
  <c r="U211" i="3" s="1"/>
  <c r="R212" i="3"/>
  <c r="V212" i="3" s="1"/>
  <c r="U212" i="3" s="1"/>
  <c r="R213" i="3"/>
  <c r="V213" i="3" s="1"/>
  <c r="U213" i="3" s="1"/>
  <c r="R214" i="3"/>
  <c r="V214" i="3" s="1"/>
  <c r="U214" i="3" s="1"/>
  <c r="R215" i="3"/>
  <c r="V215" i="3" s="1"/>
  <c r="U215" i="3" s="1"/>
  <c r="R216" i="3"/>
  <c r="V216" i="3" s="1"/>
  <c r="U216" i="3" s="1"/>
  <c r="R217" i="3"/>
  <c r="V217" i="3" s="1"/>
  <c r="U217" i="3" s="1"/>
  <c r="R218" i="3"/>
  <c r="V218" i="3" s="1"/>
  <c r="U218" i="3" s="1"/>
  <c r="R219" i="3"/>
  <c r="V219" i="3" s="1"/>
  <c r="U219" i="3" s="1"/>
  <c r="R220" i="3"/>
  <c r="V220" i="3" s="1"/>
  <c r="U220" i="3" s="1"/>
  <c r="R221" i="3"/>
  <c r="V221" i="3" s="1"/>
  <c r="U221" i="3" s="1"/>
  <c r="R222" i="3"/>
  <c r="V222" i="3" s="1"/>
  <c r="U222" i="3" s="1"/>
  <c r="R223" i="3"/>
  <c r="V223" i="3" s="1"/>
  <c r="U223" i="3" s="1"/>
  <c r="R224" i="3"/>
  <c r="V224" i="3" s="1"/>
  <c r="U224" i="3" s="1"/>
  <c r="R225" i="3"/>
  <c r="V225" i="3" s="1"/>
  <c r="U225" i="3" s="1"/>
  <c r="R226" i="3"/>
  <c r="V226" i="3" s="1"/>
  <c r="U226" i="3" s="1"/>
  <c r="R227" i="3"/>
  <c r="V227" i="3" s="1"/>
  <c r="U227" i="3" s="1"/>
  <c r="R228" i="3"/>
  <c r="V228" i="3" s="1"/>
  <c r="U228" i="3" s="1"/>
  <c r="R229" i="3"/>
  <c r="V229" i="3" s="1"/>
  <c r="U229" i="3" s="1"/>
  <c r="R230" i="3"/>
  <c r="V230" i="3" s="1"/>
  <c r="U230" i="3" s="1"/>
  <c r="R231" i="3"/>
  <c r="V231" i="3" s="1"/>
  <c r="U231" i="3" s="1"/>
  <c r="R232" i="3"/>
  <c r="V232" i="3" s="1"/>
  <c r="U232" i="3" s="1"/>
  <c r="R233" i="3"/>
  <c r="V233" i="3" s="1"/>
  <c r="U233" i="3" s="1"/>
  <c r="R234" i="3"/>
  <c r="V234" i="3" s="1"/>
  <c r="U234" i="3" s="1"/>
  <c r="R235" i="3"/>
  <c r="V235" i="3" s="1"/>
  <c r="U235" i="3" s="1"/>
  <c r="R236" i="3"/>
  <c r="V236" i="3" s="1"/>
  <c r="U236" i="3" s="1"/>
  <c r="R237" i="3"/>
  <c r="V237" i="3" s="1"/>
  <c r="U237" i="3" s="1"/>
  <c r="R238" i="3"/>
  <c r="V238" i="3" s="1"/>
  <c r="U238" i="3" s="1"/>
  <c r="R239" i="3"/>
  <c r="V239" i="3" s="1"/>
  <c r="U239" i="3" s="1"/>
  <c r="R240" i="3"/>
  <c r="V240" i="3" s="1"/>
  <c r="U240" i="3" s="1"/>
  <c r="R241" i="3"/>
  <c r="V241" i="3" s="1"/>
  <c r="U241" i="3" s="1"/>
  <c r="R242" i="3"/>
  <c r="V242" i="3" s="1"/>
  <c r="U242" i="3" s="1"/>
  <c r="R243" i="3"/>
  <c r="V243" i="3" s="1"/>
  <c r="U243" i="3" s="1"/>
  <c r="R244" i="3"/>
  <c r="V244" i="3" s="1"/>
  <c r="U244" i="3" s="1"/>
  <c r="R245" i="3"/>
  <c r="V245" i="3" s="1"/>
  <c r="U245" i="3" s="1"/>
  <c r="R246" i="3"/>
  <c r="V246" i="3" s="1"/>
  <c r="U246" i="3" s="1"/>
  <c r="R247" i="3"/>
  <c r="V247" i="3" s="1"/>
  <c r="U247" i="3" s="1"/>
  <c r="R248" i="3"/>
  <c r="V248" i="3" s="1"/>
  <c r="U248" i="3" s="1"/>
  <c r="R249" i="3"/>
  <c r="V249" i="3" s="1"/>
  <c r="U249" i="3" s="1"/>
  <c r="R250" i="3"/>
  <c r="V250" i="3" s="1"/>
  <c r="U250" i="3" s="1"/>
  <c r="R251" i="3"/>
  <c r="V251" i="3" s="1"/>
  <c r="U251" i="3" s="1"/>
  <c r="R252" i="3"/>
  <c r="V252" i="3" s="1"/>
  <c r="U252" i="3" s="1"/>
  <c r="R253" i="3"/>
  <c r="V253" i="3" s="1"/>
  <c r="U253" i="3" s="1"/>
  <c r="R254" i="3"/>
  <c r="V254" i="3" s="1"/>
  <c r="U254" i="3" s="1"/>
  <c r="R255" i="3"/>
  <c r="V255" i="3" s="1"/>
  <c r="U255" i="3" s="1"/>
  <c r="R256" i="3"/>
  <c r="V256" i="3" s="1"/>
  <c r="U256" i="3" s="1"/>
  <c r="R257" i="3"/>
  <c r="V257" i="3" s="1"/>
  <c r="U257" i="3" s="1"/>
  <c r="R258" i="3"/>
  <c r="V258" i="3" s="1"/>
  <c r="U258" i="3" s="1"/>
  <c r="R259" i="3"/>
  <c r="V259" i="3" s="1"/>
  <c r="U259" i="3" s="1"/>
  <c r="R260" i="3"/>
  <c r="V260" i="3" s="1"/>
  <c r="U260" i="3" s="1"/>
  <c r="S3" i="3"/>
  <c r="S4" i="3"/>
  <c r="S5" i="3"/>
  <c r="S6" i="3"/>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88" i="3"/>
  <c r="S89" i="3"/>
  <c r="S90" i="3"/>
  <c r="S91" i="3"/>
  <c r="S92" i="3"/>
  <c r="S93" i="3"/>
  <c r="S94" i="3"/>
  <c r="S95" i="3"/>
  <c r="S96" i="3"/>
  <c r="S97" i="3"/>
  <c r="S98" i="3"/>
  <c r="S99" i="3"/>
  <c r="S100" i="3"/>
  <c r="S101" i="3"/>
  <c r="S102" i="3"/>
  <c r="S103" i="3"/>
  <c r="S104" i="3"/>
  <c r="S105" i="3"/>
  <c r="S106" i="3"/>
  <c r="S107" i="3"/>
  <c r="S108" i="3"/>
  <c r="S109" i="3"/>
  <c r="S110" i="3"/>
  <c r="S111" i="3"/>
  <c r="S112" i="3"/>
  <c r="S113" i="3"/>
  <c r="S114" i="3"/>
  <c r="S115" i="3"/>
  <c r="S116" i="3"/>
  <c r="S117" i="3"/>
  <c r="S118" i="3"/>
  <c r="S119" i="3"/>
  <c r="S120" i="3"/>
  <c r="S121" i="3"/>
  <c r="S122" i="3"/>
  <c r="S123" i="3"/>
  <c r="S124" i="3"/>
  <c r="S125" i="3"/>
  <c r="S126" i="3"/>
  <c r="S127" i="3"/>
  <c r="S128" i="3"/>
  <c r="S129" i="3"/>
  <c r="S130" i="3"/>
  <c r="S131" i="3"/>
  <c r="S132" i="3"/>
  <c r="S133" i="3"/>
  <c r="S134" i="3"/>
  <c r="S135" i="3"/>
  <c r="S136" i="3"/>
  <c r="S137" i="3"/>
  <c r="S138" i="3"/>
  <c r="S139" i="3"/>
  <c r="S140" i="3"/>
  <c r="S141" i="3"/>
  <c r="S142" i="3"/>
  <c r="S143" i="3"/>
  <c r="S144" i="3"/>
  <c r="S145" i="3"/>
  <c r="S146" i="3"/>
  <c r="S147" i="3"/>
  <c r="S148" i="3"/>
  <c r="S149" i="3"/>
  <c r="S150" i="3"/>
  <c r="S151" i="3"/>
  <c r="S152" i="3"/>
  <c r="S153" i="3"/>
  <c r="S154" i="3"/>
  <c r="S155" i="3"/>
  <c r="S156" i="3"/>
  <c r="S157" i="3"/>
  <c r="S158" i="3"/>
  <c r="S159" i="3"/>
  <c r="S160" i="3"/>
  <c r="S161" i="3"/>
  <c r="S162" i="3"/>
  <c r="S163" i="3"/>
  <c r="S164" i="3"/>
  <c r="S165" i="3"/>
  <c r="S166" i="3"/>
  <c r="S167" i="3"/>
  <c r="S168" i="3"/>
  <c r="S169" i="3"/>
  <c r="S170" i="3"/>
  <c r="S171" i="3"/>
  <c r="S172" i="3"/>
  <c r="S173" i="3"/>
  <c r="S174" i="3"/>
  <c r="S175" i="3"/>
  <c r="S176" i="3"/>
  <c r="S177" i="3"/>
  <c r="S178" i="3"/>
  <c r="S179" i="3"/>
  <c r="S180" i="3"/>
  <c r="S181" i="3"/>
  <c r="S182" i="3"/>
  <c r="S183" i="3"/>
  <c r="S184" i="3"/>
  <c r="S185" i="3"/>
  <c r="S186" i="3"/>
  <c r="S187" i="3"/>
  <c r="S188" i="3"/>
  <c r="S189" i="3"/>
  <c r="S190" i="3"/>
  <c r="S191" i="3"/>
  <c r="S192" i="3"/>
  <c r="S193" i="3"/>
  <c r="S194" i="3"/>
  <c r="S195" i="3"/>
  <c r="S196" i="3"/>
  <c r="S197" i="3"/>
  <c r="S198" i="3"/>
  <c r="S199" i="3"/>
  <c r="S200" i="3"/>
  <c r="S201" i="3"/>
  <c r="S202" i="3"/>
  <c r="S203" i="3"/>
  <c r="S204" i="3"/>
  <c r="S205" i="3"/>
  <c r="S206" i="3"/>
  <c r="S207" i="3"/>
  <c r="S208" i="3"/>
  <c r="S209" i="3"/>
  <c r="S210" i="3"/>
  <c r="S211" i="3"/>
  <c r="S212" i="3"/>
  <c r="S213" i="3"/>
  <c r="S214" i="3"/>
  <c r="S215" i="3"/>
  <c r="S216" i="3"/>
  <c r="S217" i="3"/>
  <c r="S218" i="3"/>
  <c r="S219" i="3"/>
  <c r="S220" i="3"/>
  <c r="S221" i="3"/>
  <c r="S222" i="3"/>
  <c r="S223" i="3"/>
  <c r="S224" i="3"/>
  <c r="S225" i="3"/>
  <c r="S226" i="3"/>
  <c r="S227" i="3"/>
  <c r="S228" i="3"/>
  <c r="S229" i="3"/>
  <c r="S230" i="3"/>
  <c r="S231" i="3"/>
  <c r="S232" i="3"/>
  <c r="S233" i="3"/>
  <c r="S234" i="3"/>
  <c r="S235" i="3"/>
  <c r="S236" i="3"/>
  <c r="S237" i="3"/>
  <c r="S238" i="3"/>
  <c r="S239" i="3"/>
  <c r="S240" i="3"/>
  <c r="S241" i="3"/>
  <c r="S242" i="3"/>
  <c r="S243" i="3"/>
  <c r="S244" i="3"/>
  <c r="S245" i="3"/>
  <c r="S246" i="3"/>
  <c r="S247" i="3"/>
  <c r="S248" i="3"/>
  <c r="S249" i="3"/>
  <c r="S250" i="3"/>
  <c r="S251" i="3"/>
  <c r="S252" i="3"/>
  <c r="S253" i="3"/>
  <c r="S254" i="3"/>
  <c r="S255" i="3"/>
  <c r="S256" i="3"/>
  <c r="S257" i="3"/>
  <c r="S258" i="3"/>
  <c r="S259" i="3"/>
  <c r="S260" i="3"/>
  <c r="T3" i="3"/>
  <c r="T4" i="3"/>
  <c r="T5" i="3"/>
  <c r="T6" i="3"/>
  <c r="T7" i="3"/>
  <c r="T8" i="3"/>
  <c r="T9" i="3"/>
  <c r="T10" i="3"/>
  <c r="T11" i="3"/>
  <c r="T12" i="3"/>
  <c r="T13" i="3"/>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100" i="3"/>
  <c r="T101" i="3"/>
  <c r="T102" i="3"/>
  <c r="T103" i="3"/>
  <c r="T104" i="3"/>
  <c r="T105" i="3"/>
  <c r="T106" i="3"/>
  <c r="T107" i="3"/>
  <c r="T108" i="3"/>
  <c r="T109" i="3"/>
  <c r="T110" i="3"/>
  <c r="T111" i="3"/>
  <c r="T112" i="3"/>
  <c r="T113" i="3"/>
  <c r="T114" i="3"/>
  <c r="T115" i="3"/>
  <c r="T116" i="3"/>
  <c r="T117" i="3"/>
  <c r="T118" i="3"/>
  <c r="T119" i="3"/>
  <c r="T120" i="3"/>
  <c r="T121" i="3"/>
  <c r="T122" i="3"/>
  <c r="T123" i="3"/>
  <c r="T124" i="3"/>
  <c r="T125" i="3"/>
  <c r="T126" i="3"/>
  <c r="T127" i="3"/>
  <c r="T128" i="3"/>
  <c r="T129" i="3"/>
  <c r="T130" i="3"/>
  <c r="T131" i="3"/>
  <c r="T132" i="3"/>
  <c r="T133" i="3"/>
  <c r="T134" i="3"/>
  <c r="T135" i="3"/>
  <c r="T136" i="3"/>
  <c r="T137" i="3"/>
  <c r="T138" i="3"/>
  <c r="T139" i="3"/>
  <c r="T140" i="3"/>
  <c r="T141" i="3"/>
  <c r="T142" i="3"/>
  <c r="T143" i="3"/>
  <c r="T144" i="3"/>
  <c r="T145" i="3"/>
  <c r="T146" i="3"/>
  <c r="T147" i="3"/>
  <c r="T148" i="3"/>
  <c r="T149" i="3"/>
  <c r="T150" i="3"/>
  <c r="T151" i="3"/>
  <c r="T152" i="3"/>
  <c r="T153" i="3"/>
  <c r="T154" i="3"/>
  <c r="T155" i="3"/>
  <c r="T156" i="3"/>
  <c r="T157" i="3"/>
  <c r="T158" i="3"/>
  <c r="T159" i="3"/>
  <c r="T160" i="3"/>
  <c r="T161" i="3"/>
  <c r="T162" i="3"/>
  <c r="T163" i="3"/>
  <c r="T164" i="3"/>
  <c r="T165" i="3"/>
  <c r="T166" i="3"/>
  <c r="T167" i="3"/>
  <c r="T168" i="3"/>
  <c r="T169" i="3"/>
  <c r="T170" i="3"/>
  <c r="T171" i="3"/>
  <c r="T172" i="3"/>
  <c r="T173" i="3"/>
  <c r="T174" i="3"/>
  <c r="T175" i="3"/>
  <c r="T176" i="3"/>
  <c r="T177" i="3"/>
  <c r="T178" i="3"/>
  <c r="T179" i="3"/>
  <c r="T180" i="3"/>
  <c r="T181" i="3"/>
  <c r="T182" i="3"/>
  <c r="T183" i="3"/>
  <c r="T184" i="3"/>
  <c r="T185" i="3"/>
  <c r="T186" i="3"/>
  <c r="T187" i="3"/>
  <c r="T188" i="3"/>
  <c r="T189" i="3"/>
  <c r="T190" i="3"/>
  <c r="T191" i="3"/>
  <c r="T192" i="3"/>
  <c r="T193" i="3"/>
  <c r="T194" i="3"/>
  <c r="T195" i="3"/>
  <c r="T196" i="3"/>
  <c r="T197" i="3"/>
  <c r="T198" i="3"/>
  <c r="T199" i="3"/>
  <c r="T200" i="3"/>
  <c r="T201" i="3"/>
  <c r="T202" i="3"/>
  <c r="T203" i="3"/>
  <c r="T204" i="3"/>
  <c r="T205" i="3"/>
  <c r="T206" i="3"/>
  <c r="T207" i="3"/>
  <c r="T208" i="3"/>
  <c r="T209" i="3"/>
  <c r="T210" i="3"/>
  <c r="T211" i="3"/>
  <c r="T212" i="3"/>
  <c r="T213" i="3"/>
  <c r="T214" i="3"/>
  <c r="T215" i="3"/>
  <c r="T216" i="3"/>
  <c r="T217" i="3"/>
  <c r="T218" i="3"/>
  <c r="T219" i="3"/>
  <c r="T220" i="3"/>
  <c r="T221" i="3"/>
  <c r="T222" i="3"/>
  <c r="T223" i="3"/>
  <c r="T224" i="3"/>
  <c r="T225" i="3"/>
  <c r="T226" i="3"/>
  <c r="T227" i="3"/>
  <c r="T228" i="3"/>
  <c r="T229" i="3"/>
  <c r="T230" i="3"/>
  <c r="T231" i="3"/>
  <c r="T232" i="3"/>
  <c r="T233" i="3"/>
  <c r="T234" i="3"/>
  <c r="T235" i="3"/>
  <c r="T236" i="3"/>
  <c r="T237" i="3"/>
  <c r="T238" i="3"/>
  <c r="T239" i="3"/>
  <c r="T240" i="3"/>
  <c r="T241" i="3"/>
  <c r="T242" i="3"/>
  <c r="T243" i="3"/>
  <c r="T244" i="3"/>
  <c r="T245" i="3"/>
  <c r="T246" i="3"/>
  <c r="T247" i="3"/>
  <c r="T248" i="3"/>
  <c r="T249" i="3"/>
  <c r="T250" i="3"/>
  <c r="T251" i="3"/>
  <c r="T252" i="3"/>
  <c r="T253" i="3"/>
  <c r="T254" i="3"/>
  <c r="T255" i="3"/>
  <c r="T256" i="3"/>
  <c r="T257" i="3"/>
  <c r="T258" i="3"/>
  <c r="T259" i="3"/>
  <c r="T260" i="3"/>
  <c r="L3" i="3"/>
  <c r="L4" i="3"/>
  <c r="L5" i="3"/>
  <c r="L6" i="3"/>
  <c r="L7" i="3"/>
  <c r="L8"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M3" i="3"/>
  <c r="M4" i="3"/>
  <c r="M5" i="3"/>
  <c r="M6" i="3"/>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N3" i="3"/>
  <c r="N4" i="3"/>
  <c r="N5" i="3"/>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G23" i="3"/>
  <c r="G27" i="3"/>
  <c r="G22" i="3"/>
  <c r="G21" i="3"/>
  <c r="G8" i="3"/>
  <c r="G3" i="3"/>
  <c r="G14" i="3"/>
  <c r="G30" i="3"/>
  <c r="G29" i="3"/>
  <c r="G28" i="3"/>
  <c r="G26" i="3"/>
  <c r="G24" i="3"/>
  <c r="G20" i="3"/>
  <c r="G19" i="3"/>
  <c r="G15" i="3"/>
  <c r="G9" i="3"/>
  <c r="G6" i="3"/>
  <c r="G5" i="3"/>
  <c r="G4" i="3"/>
  <c r="G25" i="3"/>
  <c r="G18" i="3"/>
  <c r="G12" i="3"/>
  <c r="G17" i="3"/>
  <c r="G10" i="3"/>
  <c r="G11" i="3"/>
  <c r="G16" i="3"/>
  <c r="G13" i="3"/>
  <c r="G7" i="3"/>
  <c r="H23" i="3"/>
  <c r="H27" i="3"/>
  <c r="H22" i="3"/>
  <c r="H21" i="3"/>
  <c r="H8" i="3"/>
  <c r="H3" i="3"/>
  <c r="H14" i="3"/>
  <c r="H30" i="3"/>
  <c r="H29" i="3"/>
  <c r="H28" i="3"/>
  <c r="H26" i="3"/>
  <c r="H24" i="3"/>
  <c r="H20" i="3"/>
  <c r="H19" i="3"/>
  <c r="H15" i="3"/>
  <c r="H9" i="3"/>
  <c r="H6" i="3"/>
  <c r="H5" i="3"/>
  <c r="H4" i="3"/>
  <c r="H25" i="3"/>
  <c r="H18" i="3"/>
  <c r="H12" i="3"/>
  <c r="H17" i="3"/>
  <c r="H10" i="3"/>
  <c r="H11" i="3"/>
  <c r="H16" i="3"/>
  <c r="H13" i="3"/>
  <c r="H7" i="3"/>
  <c r="I23" i="3"/>
  <c r="I27" i="3"/>
  <c r="I22" i="3"/>
  <c r="I21" i="3"/>
  <c r="I8" i="3"/>
  <c r="I3" i="3"/>
  <c r="I14" i="3"/>
  <c r="I30" i="3"/>
  <c r="I29" i="3"/>
  <c r="I28" i="3"/>
  <c r="I26" i="3"/>
  <c r="I24" i="3"/>
  <c r="I20" i="3"/>
  <c r="I19" i="3"/>
  <c r="I15" i="3"/>
  <c r="I9" i="3"/>
  <c r="I6" i="3"/>
  <c r="I5" i="3"/>
  <c r="I4" i="3"/>
  <c r="I25" i="3"/>
  <c r="I18" i="3"/>
  <c r="I12" i="3"/>
  <c r="I17" i="3"/>
  <c r="I10" i="3"/>
  <c r="I11" i="3"/>
  <c r="I16" i="3"/>
  <c r="I13" i="3"/>
  <c r="I7" i="3"/>
  <c r="C260" i="8"/>
  <c r="C261" i="8"/>
  <c r="D260" i="8"/>
  <c r="D261" i="8"/>
  <c r="C259" i="8"/>
  <c r="D259" i="8"/>
  <c r="C234" i="8"/>
  <c r="C235" i="8"/>
  <c r="C236" i="8"/>
  <c r="C237" i="8"/>
  <c r="C238" i="8"/>
  <c r="C239" i="8"/>
  <c r="C240" i="8"/>
  <c r="C241" i="8"/>
  <c r="C242" i="8"/>
  <c r="C243" i="8"/>
  <c r="C244" i="8"/>
  <c r="C245" i="8"/>
  <c r="C246" i="8"/>
  <c r="C247" i="8"/>
  <c r="C248" i="8"/>
  <c r="C249" i="8"/>
  <c r="C250" i="8"/>
  <c r="C251" i="8"/>
  <c r="C252" i="8"/>
  <c r="C253" i="8"/>
  <c r="C254" i="8"/>
  <c r="C255" i="8"/>
  <c r="C256" i="8"/>
  <c r="C257" i="8"/>
  <c r="C258" i="8"/>
  <c r="D234" i="8"/>
  <c r="D235" i="8"/>
  <c r="D236" i="8"/>
  <c r="D237" i="8"/>
  <c r="D238" i="8"/>
  <c r="D239" i="8"/>
  <c r="D240" i="8"/>
  <c r="D241" i="8"/>
  <c r="D242" i="8"/>
  <c r="D243" i="8"/>
  <c r="D244" i="8"/>
  <c r="D245" i="8"/>
  <c r="D246" i="8"/>
  <c r="D247" i="8"/>
  <c r="D248" i="8"/>
  <c r="D249" i="8"/>
  <c r="D250" i="8"/>
  <c r="D251" i="8"/>
  <c r="D252" i="8"/>
  <c r="D253" i="8"/>
  <c r="D254" i="8"/>
  <c r="D255" i="8"/>
  <c r="D256" i="8"/>
  <c r="D257" i="8"/>
  <c r="D258" i="8"/>
  <c r="C216" i="8"/>
  <c r="C217" i="8"/>
  <c r="C218" i="8"/>
  <c r="C219" i="8"/>
  <c r="C220" i="8"/>
  <c r="C221" i="8"/>
  <c r="C222" i="8"/>
  <c r="C223" i="8"/>
  <c r="C224" i="8"/>
  <c r="C225" i="8"/>
  <c r="C226" i="8"/>
  <c r="C227" i="8"/>
  <c r="C228" i="8"/>
  <c r="C229" i="8"/>
  <c r="C230" i="8"/>
  <c r="C231" i="8"/>
  <c r="C232" i="8"/>
  <c r="C233" i="8"/>
  <c r="D216" i="8"/>
  <c r="D217" i="8"/>
  <c r="D218" i="8"/>
  <c r="D219" i="8"/>
  <c r="D220" i="8"/>
  <c r="D221" i="8"/>
  <c r="D222" i="8"/>
  <c r="D223" i="8"/>
  <c r="D224" i="8"/>
  <c r="D225" i="8"/>
  <c r="D226" i="8"/>
  <c r="D227" i="8"/>
  <c r="D228" i="8"/>
  <c r="D229" i="8"/>
  <c r="D230" i="8"/>
  <c r="D231" i="8"/>
  <c r="D232" i="8"/>
  <c r="D233" i="8"/>
  <c r="C212" i="8"/>
  <c r="C213" i="8"/>
  <c r="C214" i="8"/>
  <c r="C215" i="8"/>
  <c r="D212" i="8"/>
  <c r="D213" i="8"/>
  <c r="D214" i="8"/>
  <c r="D215" i="8"/>
  <c r="C209" i="8"/>
  <c r="C210" i="8"/>
  <c r="C211" i="8"/>
  <c r="D209" i="8"/>
  <c r="D210" i="8"/>
  <c r="D211" i="8"/>
  <c r="C206" i="8"/>
  <c r="C207" i="8"/>
  <c r="C208" i="8"/>
  <c r="D206" i="8"/>
  <c r="D207" i="8"/>
  <c r="D208" i="8"/>
  <c r="C205" i="8"/>
  <c r="D205" i="8"/>
  <c r="C197" i="8"/>
  <c r="C198" i="8"/>
  <c r="C199" i="8"/>
  <c r="C200" i="8"/>
  <c r="C201" i="8"/>
  <c r="C202" i="8"/>
  <c r="C203" i="8"/>
  <c r="C204" i="8"/>
  <c r="D197" i="8"/>
  <c r="D198" i="8"/>
  <c r="D199" i="8"/>
  <c r="D200" i="8"/>
  <c r="D201" i="8"/>
  <c r="D202" i="8"/>
  <c r="D203" i="8"/>
  <c r="D204" i="8"/>
  <c r="C192" i="8"/>
  <c r="C193" i="8"/>
  <c r="C194" i="8"/>
  <c r="C195" i="8"/>
  <c r="C196" i="8"/>
  <c r="D192" i="8"/>
  <c r="D193" i="8"/>
  <c r="D194" i="8"/>
  <c r="D195" i="8"/>
  <c r="D196" i="8"/>
  <c r="C191" i="8"/>
  <c r="D191" i="8"/>
  <c r="C190" i="8"/>
  <c r="D190" i="8"/>
  <c r="C181" i="8"/>
  <c r="C182" i="8"/>
  <c r="C183" i="8"/>
  <c r="C184" i="8"/>
  <c r="C185" i="8"/>
  <c r="C186" i="8"/>
  <c r="C187" i="8"/>
  <c r="C188" i="8"/>
  <c r="C189" i="8"/>
  <c r="D181" i="8"/>
  <c r="D182" i="8"/>
  <c r="D183" i="8"/>
  <c r="D184" i="8"/>
  <c r="D185" i="8"/>
  <c r="D186" i="8"/>
  <c r="D187" i="8"/>
  <c r="D188" i="8"/>
  <c r="D189" i="8"/>
  <c r="C176" i="8"/>
  <c r="C177" i="8"/>
  <c r="C178" i="8"/>
  <c r="C179" i="8"/>
  <c r="C180" i="8"/>
  <c r="D176" i="8"/>
  <c r="D177" i="8"/>
  <c r="D178" i="8"/>
  <c r="D179" i="8"/>
  <c r="D180" i="8"/>
  <c r="C170" i="8"/>
  <c r="C171" i="8"/>
  <c r="C172" i="8"/>
  <c r="C173" i="8"/>
  <c r="C174" i="8"/>
  <c r="C175" i="8"/>
  <c r="D170" i="8"/>
  <c r="D171" i="8"/>
  <c r="D172" i="8"/>
  <c r="D173" i="8"/>
  <c r="D174" i="8"/>
  <c r="D175" i="8"/>
  <c r="C169" i="8"/>
  <c r="D169" i="8"/>
  <c r="C165" i="8"/>
  <c r="C166" i="8"/>
  <c r="C167" i="8"/>
  <c r="C168" i="8"/>
  <c r="D165" i="8"/>
  <c r="D166" i="8"/>
  <c r="D167" i="8"/>
  <c r="D168" i="8"/>
  <c r="C164" i="8"/>
  <c r="D164" i="8"/>
  <c r="C161" i="8"/>
  <c r="C162" i="8"/>
  <c r="C163" i="8"/>
  <c r="D161" i="8"/>
  <c r="D162" i="8"/>
  <c r="D163" i="8"/>
  <c r="C152" i="8"/>
  <c r="C153" i="8"/>
  <c r="C154" i="8"/>
  <c r="C155" i="8"/>
  <c r="C156" i="8"/>
  <c r="C157" i="8"/>
  <c r="C158" i="8"/>
  <c r="C159" i="8"/>
  <c r="C160" i="8"/>
  <c r="D152" i="8"/>
  <c r="D153" i="8"/>
  <c r="D154" i="8"/>
  <c r="D155" i="8"/>
  <c r="D156" i="8"/>
  <c r="D157" i="8"/>
  <c r="D158" i="8"/>
  <c r="D159" i="8"/>
  <c r="D160" i="8"/>
  <c r="C136" i="8"/>
  <c r="C137" i="8"/>
  <c r="C138" i="8"/>
  <c r="C139" i="8"/>
  <c r="C140" i="8"/>
  <c r="C141" i="8"/>
  <c r="C142" i="8"/>
  <c r="C143" i="8"/>
  <c r="C144" i="8"/>
  <c r="C145" i="8"/>
  <c r="C146" i="8"/>
  <c r="C147" i="8"/>
  <c r="C148" i="8"/>
  <c r="C149" i="8"/>
  <c r="C150" i="8"/>
  <c r="C151" i="8"/>
  <c r="D136" i="8"/>
  <c r="D137" i="8"/>
  <c r="D138" i="8"/>
  <c r="D139" i="8"/>
  <c r="D140" i="8"/>
  <c r="D141" i="8"/>
  <c r="D142" i="8"/>
  <c r="D143" i="8"/>
  <c r="D144" i="8"/>
  <c r="D145" i="8"/>
  <c r="D146" i="8"/>
  <c r="D147" i="8"/>
  <c r="D148" i="8"/>
  <c r="D149" i="8"/>
  <c r="D150" i="8"/>
  <c r="D151" i="8"/>
  <c r="C128" i="8"/>
  <c r="C129" i="8"/>
  <c r="C130" i="8"/>
  <c r="C131" i="8"/>
  <c r="C132" i="8"/>
  <c r="C133" i="8"/>
  <c r="C134" i="8"/>
  <c r="C135" i="8"/>
  <c r="D128" i="8"/>
  <c r="D129" i="8"/>
  <c r="D130" i="8"/>
  <c r="D131" i="8"/>
  <c r="D132" i="8"/>
  <c r="D133" i="8"/>
  <c r="D134" i="8"/>
  <c r="D135" i="8"/>
  <c r="C126" i="8"/>
  <c r="C127" i="8"/>
  <c r="D126" i="8"/>
  <c r="D127" i="8"/>
  <c r="C124" i="8"/>
  <c r="C125" i="8"/>
  <c r="D124" i="8"/>
  <c r="D125" i="8"/>
  <c r="AB297" i="3"/>
  <c r="AA297" i="3"/>
  <c r="AB296" i="3"/>
  <c r="AA296" i="3"/>
  <c r="AB295" i="3"/>
  <c r="AA295" i="3"/>
  <c r="AB294" i="3"/>
  <c r="AA294" i="3"/>
  <c r="AB293" i="3"/>
  <c r="AA293" i="3"/>
  <c r="AB292" i="3"/>
  <c r="AA292" i="3"/>
  <c r="AB291" i="3"/>
  <c r="AA291" i="3"/>
  <c r="AB290" i="3"/>
  <c r="AA290" i="3"/>
  <c r="AB289" i="3"/>
  <c r="AA289" i="3"/>
  <c r="AB288" i="3"/>
  <c r="AA288" i="3"/>
  <c r="AB287" i="3"/>
  <c r="AA287" i="3"/>
  <c r="AB286" i="3"/>
  <c r="AA286" i="3"/>
  <c r="AB285" i="3"/>
  <c r="AA285" i="3"/>
  <c r="AB284" i="3"/>
  <c r="AA284" i="3"/>
  <c r="AB283" i="3"/>
  <c r="AA283" i="3"/>
  <c r="AB282" i="3"/>
  <c r="AA282" i="3"/>
  <c r="AB281" i="3"/>
  <c r="AA281" i="3"/>
  <c r="AB280" i="3"/>
  <c r="AA280" i="3"/>
  <c r="AB279" i="3"/>
  <c r="AA279" i="3"/>
  <c r="AB278" i="3"/>
  <c r="AA278" i="3"/>
  <c r="AB277" i="3"/>
  <c r="AA277" i="3"/>
  <c r="AB276" i="3"/>
  <c r="AA276" i="3"/>
  <c r="AB275" i="3"/>
  <c r="AA275" i="3"/>
  <c r="AB274" i="3"/>
  <c r="AA274" i="3"/>
  <c r="AB273" i="3"/>
  <c r="AA273" i="3"/>
  <c r="AB272" i="3"/>
  <c r="AA272" i="3"/>
  <c r="AB271" i="3"/>
  <c r="AA271" i="3"/>
  <c r="AB270" i="3"/>
  <c r="AA270" i="3"/>
  <c r="AB269" i="3"/>
  <c r="AA269" i="3"/>
  <c r="AB268" i="3"/>
  <c r="AA268" i="3"/>
  <c r="AB267" i="3"/>
  <c r="AA267" i="3"/>
  <c r="AB266" i="3"/>
  <c r="AA266" i="3"/>
  <c r="AB265" i="3"/>
  <c r="AA265" i="3"/>
  <c r="AB264" i="3"/>
  <c r="AA264" i="3"/>
  <c r="AB263" i="3"/>
  <c r="AA263" i="3"/>
  <c r="AB262" i="3"/>
  <c r="AA262" i="3"/>
  <c r="AB261" i="3"/>
  <c r="AA261" i="3"/>
  <c r="AB260" i="3"/>
  <c r="AA260" i="3"/>
  <c r="AB259" i="3"/>
  <c r="AA259" i="3"/>
  <c r="AB258" i="3"/>
  <c r="AA258" i="3"/>
  <c r="AB257" i="3"/>
  <c r="AA257" i="3"/>
  <c r="AB256" i="3"/>
  <c r="AA256" i="3"/>
  <c r="AB255" i="3"/>
  <c r="AA255" i="3"/>
  <c r="AB254" i="3"/>
  <c r="AA254" i="3"/>
  <c r="AB253" i="3"/>
  <c r="AA253" i="3"/>
  <c r="AB252" i="3"/>
  <c r="AA252" i="3"/>
  <c r="AB251" i="3"/>
  <c r="AA251" i="3"/>
  <c r="AB250" i="3"/>
  <c r="AA250" i="3"/>
  <c r="AB249" i="3"/>
  <c r="AA249" i="3"/>
  <c r="AB248" i="3"/>
  <c r="AA248" i="3"/>
  <c r="AB247" i="3"/>
  <c r="AA247" i="3"/>
  <c r="AB246" i="3"/>
  <c r="AA246" i="3"/>
  <c r="AB245" i="3"/>
  <c r="AA245" i="3"/>
  <c r="AB244" i="3"/>
  <c r="AA244" i="3"/>
  <c r="AB243" i="3"/>
  <c r="AA243" i="3"/>
  <c r="AB242" i="3"/>
  <c r="AA242" i="3"/>
  <c r="AB241" i="3"/>
  <c r="AA241" i="3"/>
  <c r="AB240" i="3"/>
  <c r="AA240" i="3"/>
  <c r="AB239" i="3"/>
  <c r="AA239" i="3"/>
  <c r="AB238" i="3"/>
  <c r="AA238" i="3"/>
  <c r="AB237" i="3"/>
  <c r="AA237" i="3"/>
  <c r="AB236" i="3"/>
  <c r="AA236" i="3"/>
  <c r="AB235" i="3"/>
  <c r="AA235" i="3"/>
  <c r="AB234" i="3"/>
  <c r="AA234" i="3"/>
  <c r="AB233" i="3"/>
  <c r="AA233" i="3"/>
  <c r="AB232" i="3"/>
  <c r="AA232" i="3"/>
  <c r="AB231" i="3"/>
  <c r="AA231" i="3"/>
  <c r="AB230" i="3"/>
  <c r="AA230" i="3"/>
  <c r="AB229" i="3"/>
  <c r="AA229" i="3"/>
  <c r="AB228" i="3"/>
  <c r="AA228" i="3"/>
  <c r="AB227" i="3"/>
  <c r="AA227" i="3"/>
  <c r="AB226" i="3"/>
  <c r="AA226" i="3"/>
  <c r="AB225" i="3"/>
  <c r="AA225" i="3"/>
  <c r="AB224" i="3"/>
  <c r="AA224" i="3"/>
  <c r="AB223" i="3"/>
  <c r="AA223" i="3"/>
  <c r="AB222" i="3"/>
  <c r="AA222" i="3"/>
  <c r="AB221" i="3"/>
  <c r="AA221" i="3"/>
  <c r="AB220" i="3"/>
  <c r="AA220" i="3"/>
  <c r="AB219" i="3"/>
  <c r="AA219" i="3"/>
  <c r="AB218" i="3"/>
  <c r="AA218" i="3"/>
  <c r="AB217" i="3"/>
  <c r="AA217" i="3"/>
  <c r="AB216" i="3"/>
  <c r="AA216" i="3"/>
  <c r="AB215" i="3"/>
  <c r="AA215" i="3"/>
  <c r="AB214" i="3"/>
  <c r="AA214" i="3"/>
  <c r="AB213" i="3"/>
  <c r="AA213" i="3"/>
  <c r="AB212" i="3"/>
  <c r="AA212" i="3"/>
  <c r="AB211" i="3"/>
  <c r="AA211" i="3"/>
  <c r="AB210" i="3"/>
  <c r="AA210" i="3"/>
  <c r="AB209" i="3"/>
  <c r="AA209" i="3"/>
  <c r="AB208" i="3"/>
  <c r="AA208" i="3"/>
  <c r="AB207" i="3"/>
  <c r="AA207" i="3"/>
  <c r="AB206" i="3"/>
  <c r="AA206" i="3"/>
  <c r="AB205" i="3"/>
  <c r="AA205" i="3"/>
  <c r="AB204" i="3"/>
  <c r="AA204" i="3"/>
  <c r="AB203" i="3"/>
  <c r="AA203" i="3"/>
  <c r="AB202" i="3"/>
  <c r="AA202" i="3"/>
  <c r="AB201" i="3"/>
  <c r="AA201" i="3"/>
  <c r="AB200" i="3"/>
  <c r="AA200" i="3"/>
  <c r="AB199" i="3"/>
  <c r="AA199" i="3"/>
  <c r="AB198" i="3"/>
  <c r="AA198" i="3"/>
  <c r="AB197" i="3"/>
  <c r="AA197" i="3"/>
  <c r="AB196" i="3"/>
  <c r="AA196" i="3"/>
  <c r="AB195" i="3"/>
  <c r="AA195" i="3"/>
  <c r="AB194" i="3"/>
  <c r="AA194" i="3"/>
  <c r="AB193" i="3"/>
  <c r="AA193" i="3"/>
  <c r="AB192" i="3"/>
  <c r="AA192" i="3"/>
  <c r="AB191" i="3"/>
  <c r="AA191" i="3"/>
  <c r="AB190" i="3"/>
  <c r="AA190" i="3"/>
  <c r="AB189" i="3"/>
  <c r="AA189" i="3"/>
  <c r="AB188" i="3"/>
  <c r="AA188" i="3"/>
  <c r="AB187" i="3"/>
  <c r="AA187" i="3"/>
  <c r="AB186" i="3"/>
  <c r="AA186" i="3"/>
  <c r="AB185" i="3"/>
  <c r="AA185" i="3"/>
  <c r="AB184" i="3"/>
  <c r="AA184" i="3"/>
  <c r="AB183" i="3"/>
  <c r="AA183" i="3"/>
  <c r="AB182" i="3"/>
  <c r="AA182" i="3"/>
  <c r="AB181" i="3"/>
  <c r="AA181" i="3"/>
  <c r="AB180" i="3"/>
  <c r="AA180" i="3"/>
  <c r="AB179" i="3"/>
  <c r="AA179" i="3"/>
  <c r="AB178" i="3"/>
  <c r="AA178" i="3"/>
  <c r="AB177" i="3"/>
  <c r="AA177" i="3"/>
  <c r="AB176" i="3"/>
  <c r="AA176" i="3"/>
  <c r="AB175" i="3"/>
  <c r="AA175" i="3"/>
  <c r="AB174" i="3"/>
  <c r="AA174" i="3"/>
  <c r="AB173" i="3"/>
  <c r="AA173" i="3"/>
  <c r="AB172" i="3"/>
  <c r="AA172" i="3"/>
  <c r="AB171" i="3"/>
  <c r="AA171" i="3"/>
  <c r="AB170" i="3"/>
  <c r="AA170" i="3"/>
  <c r="AB169" i="3"/>
  <c r="AA169" i="3"/>
  <c r="AB168" i="3"/>
  <c r="AA168" i="3"/>
  <c r="AB167" i="3"/>
  <c r="AA167" i="3"/>
  <c r="AB166" i="3"/>
  <c r="AA166" i="3"/>
  <c r="AB165" i="3"/>
  <c r="AA165" i="3"/>
  <c r="AB164" i="3"/>
  <c r="AA164" i="3"/>
  <c r="AB163" i="3"/>
  <c r="AA163" i="3"/>
  <c r="AB162" i="3"/>
  <c r="AA162" i="3"/>
  <c r="AB161" i="3"/>
  <c r="AA161" i="3"/>
  <c r="AB160" i="3"/>
  <c r="AA160" i="3"/>
  <c r="AB159" i="3"/>
  <c r="AA159" i="3"/>
  <c r="AB158" i="3"/>
  <c r="AA158" i="3"/>
  <c r="AB157" i="3"/>
  <c r="AA157" i="3"/>
  <c r="AB156" i="3"/>
  <c r="AA156" i="3"/>
  <c r="AB155" i="3"/>
  <c r="AA155" i="3"/>
  <c r="AB154" i="3"/>
  <c r="AA154" i="3"/>
  <c r="AB153" i="3"/>
  <c r="AA153" i="3"/>
  <c r="AB152" i="3"/>
  <c r="AA152" i="3"/>
  <c r="AB151" i="3"/>
  <c r="AA151" i="3"/>
  <c r="AB150" i="3"/>
  <c r="AA150" i="3"/>
  <c r="AB149" i="3"/>
  <c r="AA149" i="3"/>
  <c r="AB148" i="3"/>
  <c r="AA148" i="3"/>
  <c r="AB147" i="3"/>
  <c r="AA147" i="3"/>
  <c r="AB146" i="3"/>
  <c r="AA146" i="3"/>
  <c r="AB145" i="3"/>
  <c r="AA145" i="3"/>
  <c r="AB144" i="3"/>
  <c r="AA144" i="3"/>
  <c r="AB143" i="3"/>
  <c r="AA143" i="3"/>
  <c r="AB142" i="3"/>
  <c r="AA142" i="3"/>
  <c r="AB141" i="3"/>
  <c r="AA141" i="3"/>
  <c r="AB140" i="3"/>
  <c r="AA140" i="3"/>
  <c r="AB139" i="3"/>
  <c r="AA139" i="3"/>
  <c r="AB138" i="3"/>
  <c r="AA138" i="3"/>
  <c r="AB137" i="3"/>
  <c r="AA137" i="3"/>
  <c r="AB136" i="3"/>
  <c r="AA136" i="3"/>
  <c r="AB135" i="3"/>
  <c r="AA135" i="3"/>
  <c r="AB134" i="3"/>
  <c r="AA134" i="3"/>
  <c r="AB133" i="3"/>
  <c r="AA133" i="3"/>
  <c r="AB132" i="3"/>
  <c r="AA132" i="3"/>
  <c r="AB131" i="3"/>
  <c r="AA131" i="3"/>
  <c r="AB130" i="3"/>
  <c r="AA130" i="3"/>
  <c r="AB129" i="3"/>
  <c r="AA129" i="3"/>
  <c r="AB128" i="3"/>
  <c r="AA128" i="3"/>
  <c r="AB127" i="3"/>
  <c r="AA127" i="3"/>
  <c r="AB126" i="3"/>
  <c r="AA126" i="3"/>
  <c r="AB125" i="3"/>
  <c r="AA125" i="3"/>
  <c r="AB124" i="3"/>
  <c r="AA124" i="3"/>
  <c r="AB123" i="3"/>
  <c r="AA123" i="3"/>
  <c r="AB122" i="3"/>
  <c r="AA122" i="3"/>
  <c r="AB121" i="3"/>
  <c r="AA121" i="3"/>
  <c r="AB120" i="3"/>
  <c r="AA120" i="3"/>
  <c r="AB119" i="3"/>
  <c r="AA119" i="3"/>
  <c r="AB118" i="3"/>
  <c r="AA118" i="3"/>
  <c r="AB117" i="3"/>
  <c r="AA117" i="3"/>
  <c r="AB116" i="3"/>
  <c r="AA116" i="3"/>
  <c r="AB115" i="3"/>
  <c r="AA115" i="3"/>
  <c r="AB114" i="3"/>
  <c r="AA114" i="3"/>
  <c r="AB113" i="3"/>
  <c r="AA113" i="3"/>
  <c r="AB112" i="3"/>
  <c r="AA112" i="3"/>
  <c r="AB111" i="3"/>
  <c r="AA111" i="3"/>
  <c r="AB110" i="3"/>
  <c r="AA110" i="3"/>
  <c r="AB109" i="3"/>
  <c r="AA109" i="3"/>
  <c r="AB108" i="3"/>
  <c r="AA108" i="3"/>
  <c r="AB107" i="3"/>
  <c r="AA107" i="3"/>
  <c r="AB106" i="3"/>
  <c r="AA106" i="3"/>
  <c r="AB105" i="3"/>
  <c r="AA105" i="3"/>
  <c r="AB104" i="3"/>
  <c r="AA104" i="3"/>
  <c r="AB103" i="3"/>
  <c r="AA103" i="3"/>
  <c r="AB102" i="3"/>
  <c r="AA102" i="3"/>
  <c r="AB101" i="3"/>
  <c r="AA101" i="3"/>
  <c r="AB100" i="3"/>
  <c r="AA100" i="3"/>
  <c r="AB99" i="3"/>
  <c r="AA99" i="3"/>
  <c r="AB98" i="3"/>
  <c r="AA98" i="3"/>
  <c r="AB97" i="3"/>
  <c r="AA97" i="3"/>
  <c r="AB96" i="3"/>
  <c r="AA96" i="3"/>
  <c r="AB95" i="3"/>
  <c r="AA95" i="3"/>
  <c r="AB94" i="3"/>
  <c r="AA94" i="3"/>
  <c r="AB93" i="3"/>
  <c r="AA93" i="3"/>
  <c r="AB92" i="3"/>
  <c r="AA92" i="3"/>
  <c r="AB91" i="3"/>
  <c r="AA91" i="3"/>
  <c r="AB90" i="3"/>
  <c r="AA90" i="3"/>
  <c r="AB89" i="3"/>
  <c r="AA89" i="3"/>
  <c r="AB88" i="3"/>
  <c r="AA88" i="3"/>
  <c r="AB87" i="3"/>
  <c r="AA87" i="3"/>
  <c r="AB86" i="3"/>
  <c r="AA86" i="3"/>
  <c r="AB85" i="3"/>
  <c r="AA85" i="3"/>
  <c r="AB84" i="3"/>
  <c r="AA84" i="3"/>
  <c r="AB83" i="3"/>
  <c r="AA83" i="3"/>
  <c r="AB82" i="3"/>
  <c r="AA82" i="3"/>
  <c r="AB81" i="3"/>
  <c r="AA81" i="3"/>
  <c r="AB80" i="3"/>
  <c r="AA80" i="3"/>
  <c r="AB79" i="3"/>
  <c r="AA79" i="3"/>
  <c r="AB78" i="3"/>
  <c r="AA78" i="3"/>
  <c r="AB77" i="3"/>
  <c r="AA77" i="3"/>
  <c r="AB76" i="3"/>
  <c r="AA76" i="3"/>
  <c r="AB75" i="3"/>
  <c r="AA75" i="3"/>
  <c r="AB74" i="3"/>
  <c r="AA74" i="3"/>
  <c r="AB73" i="3"/>
  <c r="AA73" i="3"/>
  <c r="AB72" i="3"/>
  <c r="AA72" i="3"/>
  <c r="AB71" i="3"/>
  <c r="AA71" i="3"/>
  <c r="AB70" i="3"/>
  <c r="AA70" i="3"/>
  <c r="AB69" i="3"/>
  <c r="AA69" i="3"/>
  <c r="AB68" i="3"/>
  <c r="AA68" i="3"/>
  <c r="AB67" i="3"/>
  <c r="AA67" i="3"/>
  <c r="AB66" i="3"/>
  <c r="AA66" i="3"/>
  <c r="AB65" i="3"/>
  <c r="AA65" i="3"/>
  <c r="AB64" i="3"/>
  <c r="AA64" i="3"/>
  <c r="AB63" i="3"/>
  <c r="AA63" i="3"/>
  <c r="AB62" i="3"/>
  <c r="AA62" i="3"/>
  <c r="AB61" i="3"/>
  <c r="AA61" i="3"/>
  <c r="AB60" i="3"/>
  <c r="AA60" i="3"/>
  <c r="AB59" i="3"/>
  <c r="AA59" i="3"/>
  <c r="AB58" i="3"/>
  <c r="AA58" i="3"/>
  <c r="AB57" i="3"/>
  <c r="AA57" i="3"/>
  <c r="AB56" i="3"/>
  <c r="AA56" i="3"/>
  <c r="AB55" i="3"/>
  <c r="AA55" i="3"/>
  <c r="AB54" i="3"/>
  <c r="AA54" i="3"/>
  <c r="AB53" i="3"/>
  <c r="AA53" i="3"/>
  <c r="AB52" i="3"/>
  <c r="AA52" i="3"/>
  <c r="AB51" i="3"/>
  <c r="AA51" i="3"/>
  <c r="AB50" i="3"/>
  <c r="AA50" i="3"/>
  <c r="AB49" i="3"/>
  <c r="AA49" i="3"/>
  <c r="AB48" i="3"/>
  <c r="AA48" i="3"/>
  <c r="AB47" i="3"/>
  <c r="AA47" i="3"/>
  <c r="AB46" i="3"/>
  <c r="AA46" i="3"/>
  <c r="AB45" i="3"/>
  <c r="AA45" i="3"/>
  <c r="AB44" i="3"/>
  <c r="AA44" i="3"/>
  <c r="AB43" i="3"/>
  <c r="AA43" i="3"/>
  <c r="AB42" i="3"/>
  <c r="AA42" i="3"/>
  <c r="AB41" i="3"/>
  <c r="AA41" i="3"/>
  <c r="AB40" i="3"/>
  <c r="AA40" i="3"/>
  <c r="AB39" i="3"/>
  <c r="AA39" i="3"/>
  <c r="AB38" i="3"/>
  <c r="AA38" i="3"/>
  <c r="AB37" i="3"/>
  <c r="AA37" i="3"/>
  <c r="AB36" i="3"/>
  <c r="AA36" i="3"/>
  <c r="AB35" i="3"/>
  <c r="AA35" i="3"/>
  <c r="AB34" i="3"/>
  <c r="AA34" i="3"/>
  <c r="AB33" i="3"/>
  <c r="AA33" i="3"/>
  <c r="AB32" i="3"/>
  <c r="AA32" i="3"/>
  <c r="AB31" i="3"/>
  <c r="AA31" i="3"/>
  <c r="AB30" i="3"/>
  <c r="AA30" i="3"/>
  <c r="AB29" i="3"/>
  <c r="AA29" i="3"/>
  <c r="AB28" i="3"/>
  <c r="AA28" i="3"/>
  <c r="AB27" i="3"/>
  <c r="AA27" i="3"/>
  <c r="AB26" i="3"/>
  <c r="AA26" i="3"/>
  <c r="AB25" i="3"/>
  <c r="AA25" i="3"/>
  <c r="AB24" i="3"/>
  <c r="AA24" i="3"/>
  <c r="AB23" i="3"/>
  <c r="AA23" i="3"/>
  <c r="AB22" i="3"/>
  <c r="AA22" i="3"/>
  <c r="AB21" i="3"/>
  <c r="AA21" i="3"/>
  <c r="AB20" i="3"/>
  <c r="AA20" i="3"/>
  <c r="AB19" i="3"/>
  <c r="AA19" i="3"/>
  <c r="AB18" i="3"/>
  <c r="AA18" i="3"/>
  <c r="AB17" i="3"/>
  <c r="AA17" i="3"/>
  <c r="AB16" i="3"/>
  <c r="AA16" i="3"/>
  <c r="AB15" i="3"/>
  <c r="AA15" i="3"/>
  <c r="AB14" i="3"/>
  <c r="AA14" i="3"/>
  <c r="AB13" i="3"/>
  <c r="AA13" i="3"/>
  <c r="AB12" i="3"/>
  <c r="AA12" i="3"/>
  <c r="AB11" i="3"/>
  <c r="AA11" i="3"/>
  <c r="AB10" i="3"/>
  <c r="AA10" i="3"/>
  <c r="AB9" i="3"/>
  <c r="AA9" i="3"/>
  <c r="AB8" i="3"/>
  <c r="AA8" i="3"/>
  <c r="AB7" i="3"/>
  <c r="AA7" i="3"/>
  <c r="AB6" i="3"/>
  <c r="AA6" i="3"/>
  <c r="AB5" i="3"/>
  <c r="AA5" i="3"/>
  <c r="AB4" i="3"/>
  <c r="AA4" i="3"/>
  <c r="AB3" i="3"/>
  <c r="AA3" i="3"/>
  <c r="C123" i="8"/>
  <c r="D123" i="8"/>
  <c r="C122" i="8"/>
  <c r="D122" i="8"/>
  <c r="C121" i="8"/>
  <c r="D121" i="8"/>
  <c r="C120" i="8"/>
  <c r="D120" i="8"/>
  <c r="C119" i="8"/>
  <c r="D119" i="8"/>
  <c r="C118" i="8"/>
  <c r="D118" i="8"/>
  <c r="C117" i="8"/>
  <c r="D117" i="8"/>
  <c r="C116" i="8"/>
  <c r="D116" i="8"/>
  <c r="C115" i="8"/>
  <c r="D115" i="8"/>
  <c r="C114" i="8"/>
  <c r="D114" i="8"/>
  <c r="C113" i="8"/>
  <c r="D113" i="8"/>
  <c r="C112" i="8"/>
  <c r="D112" i="8"/>
  <c r="C111" i="8"/>
  <c r="D111" i="8"/>
  <c r="C110" i="8"/>
  <c r="D110" i="8"/>
  <c r="C109" i="8"/>
  <c r="D109" i="8"/>
  <c r="C108" i="8"/>
  <c r="D108" i="8"/>
  <c r="C107" i="8"/>
  <c r="D107" i="8"/>
  <c r="C106" i="8"/>
  <c r="D106" i="8"/>
  <c r="C105" i="8"/>
  <c r="D105" i="8"/>
  <c r="C104" i="8"/>
  <c r="D104" i="8"/>
  <c r="C103" i="8"/>
  <c r="D103" i="8"/>
  <c r="C102" i="8"/>
  <c r="D102" i="8"/>
  <c r="C101" i="8"/>
  <c r="D101" i="8"/>
  <c r="C100" i="8"/>
  <c r="D100" i="8"/>
  <c r="C99" i="8"/>
  <c r="D99" i="8"/>
  <c r="C98" i="8"/>
  <c r="D98" i="8"/>
  <c r="C97" i="8"/>
  <c r="D97" i="8"/>
  <c r="C96" i="8"/>
  <c r="D96" i="8"/>
  <c r="C95" i="8"/>
  <c r="D95" i="8"/>
  <c r="C94" i="8"/>
  <c r="D94" i="8"/>
  <c r="C93" i="8"/>
  <c r="D93" i="8"/>
  <c r="C92" i="8"/>
  <c r="D92" i="8"/>
  <c r="C91" i="8"/>
  <c r="D91" i="8"/>
  <c r="C90" i="8"/>
  <c r="D90" i="8"/>
  <c r="C89" i="8"/>
  <c r="D89" i="8"/>
  <c r="C88" i="8"/>
  <c r="D88" i="8"/>
  <c r="C87" i="8"/>
  <c r="D87" i="8"/>
  <c r="C86" i="8"/>
  <c r="D86" i="8"/>
  <c r="C85" i="8"/>
  <c r="D85" i="8"/>
  <c r="C84" i="8"/>
  <c r="D84" i="8"/>
  <c r="C83" i="8"/>
  <c r="D83" i="8"/>
  <c r="C82" i="8"/>
  <c r="D82" i="8"/>
  <c r="C81" i="8"/>
  <c r="D81" i="8"/>
  <c r="C80" i="8"/>
  <c r="D80" i="8"/>
  <c r="C79" i="8"/>
  <c r="D79" i="8"/>
  <c r="C78" i="8"/>
  <c r="D78" i="8"/>
  <c r="C77" i="8"/>
  <c r="D77" i="8"/>
  <c r="C76" i="8"/>
  <c r="D76" i="8"/>
  <c r="C75" i="8"/>
  <c r="D75" i="8"/>
  <c r="C74" i="8"/>
  <c r="D74" i="8"/>
  <c r="C73" i="8"/>
  <c r="D73" i="8"/>
  <c r="C72" i="8"/>
  <c r="D72" i="8"/>
  <c r="C71" i="8"/>
  <c r="D71" i="8"/>
  <c r="C70" i="8"/>
  <c r="D70" i="8"/>
  <c r="C69" i="8"/>
  <c r="D69" i="8"/>
  <c r="C68" i="8"/>
  <c r="D68" i="8"/>
  <c r="C67" i="8"/>
  <c r="D67" i="8"/>
  <c r="C66" i="8"/>
  <c r="D66" i="8"/>
  <c r="C65" i="8"/>
  <c r="D65" i="8"/>
  <c r="C64" i="8"/>
  <c r="D64" i="8"/>
  <c r="C63" i="8"/>
  <c r="D63" i="8"/>
  <c r="C62" i="8"/>
  <c r="D62" i="8"/>
  <c r="C61" i="8"/>
  <c r="D61" i="8"/>
  <c r="C60" i="8"/>
  <c r="D60" i="8"/>
  <c r="C59" i="8"/>
  <c r="D59" i="8"/>
  <c r="C58" i="8"/>
  <c r="D58" i="8"/>
  <c r="C57" i="8"/>
  <c r="D57" i="8"/>
  <c r="C56" i="8"/>
  <c r="D56" i="8"/>
  <c r="C55" i="8"/>
  <c r="D55" i="8"/>
  <c r="C54" i="8"/>
  <c r="D54" i="8"/>
  <c r="C53" i="8"/>
  <c r="D53" i="8"/>
  <c r="C52" i="8"/>
  <c r="D52" i="8"/>
  <c r="C51" i="8"/>
  <c r="D51" i="8"/>
  <c r="C50" i="8"/>
  <c r="D50" i="8"/>
  <c r="C49" i="8"/>
  <c r="D49" i="8"/>
  <c r="C48" i="8"/>
  <c r="D48" i="8"/>
  <c r="C47" i="8"/>
  <c r="D47" i="8"/>
  <c r="C46" i="8"/>
  <c r="D46" i="8"/>
  <c r="C45" i="8"/>
  <c r="D45" i="8"/>
  <c r="C44" i="8"/>
  <c r="D44" i="8"/>
  <c r="C43" i="8"/>
  <c r="D43" i="8"/>
  <c r="C42" i="8"/>
  <c r="D42" i="8"/>
  <c r="C41" i="8"/>
  <c r="D41" i="8"/>
  <c r="C40" i="8"/>
  <c r="D40" i="8"/>
  <c r="C39" i="8"/>
  <c r="D39" i="8"/>
  <c r="C38" i="8"/>
  <c r="D38" i="8"/>
  <c r="C37" i="8"/>
  <c r="D37" i="8"/>
  <c r="C36" i="8"/>
  <c r="D36" i="8"/>
  <c r="C35" i="8"/>
  <c r="D35" i="8"/>
  <c r="C34" i="8"/>
  <c r="D34" i="8"/>
  <c r="C33" i="8"/>
  <c r="D33" i="8"/>
  <c r="C32" i="8"/>
  <c r="D32" i="8"/>
  <c r="C31" i="8"/>
  <c r="D31" i="8"/>
  <c r="C30" i="8"/>
  <c r="D30" i="8"/>
  <c r="C29" i="8"/>
  <c r="D29" i="8"/>
  <c r="C28" i="8"/>
  <c r="D28" i="8"/>
  <c r="C27" i="8"/>
  <c r="D27" i="8"/>
  <c r="C26" i="8"/>
  <c r="D26" i="8"/>
  <c r="C25" i="8"/>
  <c r="D25" i="8"/>
  <c r="C24" i="8"/>
  <c r="D24" i="8"/>
  <c r="C23" i="8"/>
  <c r="D23" i="8"/>
  <c r="C22" i="8"/>
  <c r="D22" i="8"/>
  <c r="C21" i="8"/>
  <c r="D21" i="8"/>
  <c r="C20" i="8"/>
  <c r="D20" i="8"/>
  <c r="C19" i="8"/>
  <c r="D19" i="8"/>
  <c r="C18" i="8"/>
  <c r="D18" i="8"/>
  <c r="C17" i="8"/>
  <c r="D17" i="8"/>
  <c r="C16" i="8"/>
  <c r="D16" i="8"/>
  <c r="C15" i="8"/>
  <c r="D15" i="8"/>
  <c r="C14" i="8"/>
  <c r="D14" i="8"/>
  <c r="C13" i="8"/>
  <c r="D13" i="8"/>
  <c r="C12" i="8"/>
  <c r="D12" i="8"/>
  <c r="C11" i="8"/>
  <c r="D11" i="8"/>
  <c r="C10" i="8"/>
  <c r="D10" i="8"/>
  <c r="C9" i="8"/>
  <c r="D9" i="8"/>
  <c r="C8" i="8"/>
  <c r="D8" i="8"/>
  <c r="C7" i="8"/>
  <c r="D7" i="8"/>
  <c r="C6" i="8"/>
  <c r="D6" i="8"/>
  <c r="C5" i="8"/>
  <c r="D5" i="8"/>
  <c r="C4" i="8"/>
  <c r="D4" i="8"/>
  <c r="C3" i="8"/>
  <c r="D3" i="8"/>
  <c r="C2" i="8"/>
  <c r="D2" i="8"/>
  <c r="G1" i="5"/>
  <c r="H1" i="5"/>
  <c r="I1" i="5"/>
  <c r="C1" i="5"/>
</calcChain>
</file>

<file path=xl/sharedStrings.xml><?xml version="1.0" encoding="utf-8"?>
<sst xmlns="http://schemas.openxmlformats.org/spreadsheetml/2006/main" count="7345" uniqueCount="3688">
  <si>
    <t>Preparatory Steps:</t>
  </si>
  <si>
    <t>Additional notes</t>
  </si>
  <si>
    <t>i</t>
  </si>
  <si>
    <t>Run Get Sections flow</t>
  </si>
  <si>
    <t>only necessary if sections have been updated since last run</t>
  </si>
  <si>
    <t>ii</t>
  </si>
  <si>
    <t>Run Get Sections:Subsections Flow</t>
  </si>
  <si>
    <t>not necessary for new checklists (checklists that have already been run once will already have existing Section:Subsection relationships)</t>
  </si>
  <si>
    <t>iii</t>
  </si>
  <si>
    <t>Save document as YYMMDD_PC_FAP_Interim</t>
  </si>
  <si>
    <t>Process Run:</t>
  </si>
  <si>
    <t>Run Get P&amp;Cs flow with correct HTTPS filter</t>
  </si>
  <si>
    <t>Copy section guids from PI table to unique sections table, remove duplicates, and organize by order</t>
  </si>
  <si>
    <t>Copy subsection guids from PI table to unique subsections table, remove duplicates</t>
  </si>
  <si>
    <t>Copy subsection AND section guids from PI table and paste into Section:Subsection table, remove duplicates based on Title column</t>
  </si>
  <si>
    <t>Run Section:Subsection Flow</t>
  </si>
  <si>
    <t>run PQ flow</t>
  </si>
  <si>
    <t>add P&amp;C guids that didn't get retrieved from PQ flow run to the bottom of the table on Sheet "PQ"</t>
  </si>
  <si>
    <t>run build flow</t>
  </si>
  <si>
    <t>GUID</t>
  </si>
  <si>
    <t>Column1</t>
  </si>
  <si>
    <t>Number</t>
  </si>
  <si>
    <t>PGUID</t>
  </si>
  <si>
    <t>P</t>
  </si>
  <si>
    <t>CGUID</t>
  </si>
  <si>
    <t>C</t>
  </si>
  <si>
    <t>L</t>
  </si>
  <si>
    <t>LGUID</t>
  </si>
  <si>
    <t>MGUID</t>
  </si>
  <si>
    <t>M</t>
  </si>
  <si>
    <t>JG</t>
  </si>
  <si>
    <t>GG</t>
  </si>
  <si>
    <t>SGUID</t>
  </si>
  <si>
    <t>S</t>
  </si>
  <si>
    <t>Sbody</t>
  </si>
  <si>
    <t>Order</t>
  </si>
  <si>
    <t>SSGUID</t>
  </si>
  <si>
    <t>SS</t>
  </si>
  <si>
    <t>Ssbody</t>
  </si>
  <si>
    <t>Column2</t>
  </si>
  <si>
    <t>NA Exempt</t>
  </si>
  <si>
    <t>PHU</t>
  </si>
  <si>
    <t>2VMXvqTwLRJDCf3PEo0JLH</t>
  </si>
  <si>
    <t>AQ-GFS 25.01.03</t>
  </si>
  <si>
    <t>4GH7F2637TxV5M6AUL1pys</t>
  </si>
  <si>
    <t>The oxygen level of the holding areas is controlled and recorded.</t>
  </si>
  <si>
    <t>6X5OtWjadedJn8iOvyxHGG</t>
  </si>
  <si>
    <t>Documented records shall be available on site to demonstrate control of the oxygen level.</t>
  </si>
  <si>
    <t>oOfpsr1EZQ6CxCOIvBlFe</t>
  </si>
  <si>
    <t>61TDaidZRAGqCBPGs8ha8G</t>
  </si>
  <si>
    <t>5TX5THcQM5Np1uQ5ItrWLM</t>
  </si>
  <si>
    <t>3azIT9a6rVcxV8Rgagwp21</t>
  </si>
  <si>
    <t>AQ-GFS 09.01</t>
  </si>
  <si>
    <t>X4fYtIi0S6VDDnRIlfDCz</t>
  </si>
  <si>
    <t>Documented procedures are in place to manage the recall and withdrawal of products originating from certified production processes from the marketplace, and such procedures are tested annually.</t>
  </si>
  <si>
    <t>33Z5VIQOyrbTEuDhCPUOgZ</t>
  </si>
  <si>
    <t>The producer shall have a documented procedure that identifies:
- The types of events that may result in a recall and withdrawal
- The persons responsible for making decisions on the possible recall and withdrawal
- The mechanism for notifying the next step in the supply chain
- The notification of relevant authorities when required
- Steps taken to contact the certification body (CB), which in turn may contact the GLOBALG.A.P. Secretariat
- The methods for reconciling stock
The procedure shall be tested annually for effectiveness and the results of the mock recall shall be recorded (e.g., selecting a lot and demonstrating that it can be effectively traced forward to the customer).
Actual communications of the mock recall to the clients are not necessary. An up-to-date list of telephone numbers and email addresses is sufficient.
If an actual recall and withdrawal occurred during the past year, documentation of these shall be provided for compliance.</t>
  </si>
  <si>
    <t>5nISxpmIvwZJyExTIGOvlS</t>
  </si>
  <si>
    <t>1w2d3I6CuKthFEEDJPAfK2</t>
  </si>
  <si>
    <t>5TvyR0UgB0EOmnMkFaZftX</t>
  </si>
  <si>
    <t>6Z3G0EmbHuhBoyMtzcz7N0</t>
  </si>
  <si>
    <t>AQ-GFS 04.02.02</t>
  </si>
  <si>
    <t>7Mbgzf9MAG7eNaK2wF1xtl</t>
  </si>
  <si>
    <t>All persons on the farm have received hygiene training.</t>
  </si>
  <si>
    <t>1quevQrbifp7g9fwrxamjJ</t>
  </si>
  <si>
    <t>An introductory training course for hygiene shall be given in both written and verbal form. New workers shall receive this training and confirm their participation. This training shall be appropriate to their activities and cover all instructions defined in AQ 03.02. All persons, including the owners and managers, shall annually participate in the farm’s basic hygiene training.</t>
  </si>
  <si>
    <t>2jUiyLvMOWJh04zKpLzls8</t>
  </si>
  <si>
    <t>57CpNqy9lJZPIEGl3cpn84</t>
  </si>
  <si>
    <t>4y4XfK5WguKQQzyYxhM7vj</t>
  </si>
  <si>
    <t>AQ-GFS 28.05.02</t>
  </si>
  <si>
    <t>2HzzsuXgosFKPgHl6HEeP1</t>
  </si>
  <si>
    <t>The producer uses packaging bearing the GGN label visual elements only for certified products and uses only packaging designs approved by the GGN label administration.</t>
  </si>
  <si>
    <t>TWKZUlAUj2hQen5APDVtN</t>
  </si>
  <si>
    <t>A procedure shall be in place to ensure that only certified products are labeled with the GGN label visual elements. Packaging designs shall be approved by the GGN label administration before use. 
“N/A” if the producer operates as the subcontractor of a licensed company.</t>
  </si>
  <si>
    <t>6wlTC8ogftkq4iCmKwM5w9</t>
  </si>
  <si>
    <t>zq9mC4X4axaBhi2FBiFDN</t>
  </si>
  <si>
    <t>2TpUqguiyRq6bzrmalFpkC</t>
  </si>
  <si>
    <t>AQ-GFS 28.05.03</t>
  </si>
  <si>
    <t>3iIw50BJttFK6zfPM6Y91F</t>
  </si>
  <si>
    <t>Off-label materials (price tags, signs, leaflets, etc.) with GGN label logo used to identify loose products are approved by the GGN label administration before use.</t>
  </si>
  <si>
    <t>2UqFdEZNTY90vmkibDv9r3</t>
  </si>
  <si>
    <t>Off-label materials shall be approved by the GGN label administration.
“N/A” if the producer does not handle off-label materials with GGN label visual elements.</t>
  </si>
  <si>
    <t>2VS8WNjO92IsSyWKdwCtI6</t>
  </si>
  <si>
    <t>AQ-GFS 28.05.05</t>
  </si>
  <si>
    <t>4mSZbrs4NmtNE6P9N7uRZi</t>
  </si>
  <si>
    <t>If the producer no longer has a valid license agreement for the use of the GGN label visual elements, the packaging with the GGN label visual elements is replaced in the market with packaging without the GGN label visual elements, and all off-product label use is discontinued.</t>
  </si>
  <si>
    <t>2Breug90rPea9JYxRdFoh2</t>
  </si>
  <si>
    <t>If the producer no longer has a valid license agreement for use of the GGN label visual elements, records shall be available of instructions to:
- Replace product packaging bearing the GGN label visual elements in the market with packaging not bearing the GGN label visual elements, and 
-Discontinue all off-product use of the GGN label visual elements.
If the producer is not willing or able to renew the license agreement for the use of the GGN label visual elements, a record of destruction or disposal of the remaining packaging with the GGN label visual elements shall be available.</t>
  </si>
  <si>
    <t>1iOB0fKpNADq3pJs75nI3A</t>
  </si>
  <si>
    <t>AQ-GFS 28.06.01</t>
  </si>
  <si>
    <t>1XLd6K4jk3yIcD2FtsokVG</t>
  </si>
  <si>
    <t>For each postharvest unit, the producer has a food safety system in place at the time of the certification body (CB) audit.</t>
  </si>
  <si>
    <t>50cqma1pK3gTM9vvcY2jQi</t>
  </si>
  <si>
    <t>This principle and the relevant criteria shall be marked as compliant if the producer has been certified to a GFSI-recognized post-farm gate standard or to a third-party certified Codex Alimentarius-based HACCP system which is accredited at the time of the CB audit.
No “N/A.”
Note: For transparency purposes, the type of recognition is indicated in the GLOBALG.A.P. IT systems.</t>
  </si>
  <si>
    <t>10c0y7GWMTWtoirCquzgD2</t>
  </si>
  <si>
    <t>4gvCL5wZyTmj7i2ee5MyiA</t>
  </si>
  <si>
    <t>AQ-GFS 28.06.02</t>
  </si>
  <si>
    <t>5a5kITjr9iR7Ri99tCEp7w</t>
  </si>
  <si>
    <t>Documented procedures for managing exceeded legal limits are in place.</t>
  </si>
  <si>
    <t>2JPAlgjhPIqGzj3KuxM8ug</t>
  </si>
  <si>
    <t>The producer shall have in place documented procedures in case legal limits are exceeded. These procedures shall include up-to-date records of all cases, including investigation, remedial actions, closure of each case, and notification to suppliers, to the producers of origin, and to the certification body (CB).</t>
  </si>
  <si>
    <t>24U0Rgefg7NGhVKWLuxMuf</t>
  </si>
  <si>
    <t>AQ-GFS 28.05.06</t>
  </si>
  <si>
    <t>1qJKDl0T1ULlhGVFvxoewG</t>
  </si>
  <si>
    <t>Products assigned for featuring the GGN label visual elements are identified and segregated from other products.</t>
  </si>
  <si>
    <t>1g4vPIIiicEKldxjDgxffg</t>
  </si>
  <si>
    <t>The producer shall have in place procedures to ensure effective identification and segregation of products assigned for featuring the GGN label visual elements.
No “N/A.”</t>
  </si>
  <si>
    <t>1oOiCSR5UWyBmNEWcRw0ZZ</t>
  </si>
  <si>
    <t>AQ-GFS 28.05.04</t>
  </si>
  <si>
    <t>vmVj4LY8CS2d4ZSCes7PB</t>
  </si>
  <si>
    <t>Trade items and/or packed retail consumer items featuring the GGN label visual elements are labeled with the minimum information required by the GGN label regulations and sanctions.</t>
  </si>
  <si>
    <t>5ZClcU2bZ2rQhvnIQW8Kd</t>
  </si>
  <si>
    <t>Trade items and/or packed retail consumer items featuring the GGN label visual elements shall be labeled according to the GGN label regulations and sanctions.
At minimum, the following information shall be included:
- GLOBALG.A.P. Number (GGN)
- Product name, including scientific name as listed in the GLOBALG.A.P. product list.
Additional information may be shown on the GGN label visual elements depending on the requirements of the trading partner.
No “N/A.”</t>
  </si>
  <si>
    <t>5Z30UE56IcWu2Ogi6uU7P1</t>
  </si>
  <si>
    <t>AQ-GFS 28.05.01</t>
  </si>
  <si>
    <t>3vDeO1Mv279Zdk7sslhRkV</t>
  </si>
  <si>
    <t>A valid GGN label license agreement is in place, and a person responsible for conformance to the GGN label license terms and conditions has been identified.</t>
  </si>
  <si>
    <t>5RcEuPVtEZAARjo5I691v</t>
  </si>
  <si>
    <t>The producer shall have been granted approval under the terms of a valid license agreement to use the GGN label visual elements, and there shall be a designated person responsible for the producer’s conformance to the GGN label license terms and conditions.
“N/A” if the producer operates as the subcontractor of a licensed company.</t>
  </si>
  <si>
    <t>2Gq1Bnsm9LWSgu0yYPGAqs</t>
  </si>
  <si>
    <t>AQ-GFS 28.01.01</t>
  </si>
  <si>
    <t>15mUHc1hxJm0vfKJu0EzkR</t>
  </si>
  <si>
    <t>The producer has been granted the legal right to carry out postharvest handling of farmed aquatic species.</t>
  </si>
  <si>
    <t>6kyhpImKbmXSNfDLpqWmU9</t>
  </si>
  <si>
    <t>There shall be documentation clearly demonstrating that the producer has been granted the legal right to carry out postharvest handling of farmed aquatic species.
No “N/A.”</t>
  </si>
  <si>
    <t>1QBze7NaIYiHw7VdVlbt4H</t>
  </si>
  <si>
    <t>5MOzjWZD4xVF2vLBThyE9Y</t>
  </si>
  <si>
    <t>AQ-GFS 28.01.02</t>
  </si>
  <si>
    <t>7zbUTOAMtFBZkDmPdLg46H</t>
  </si>
  <si>
    <t>The producer operates a management structure that addresses the postharvest requirements, including well-documented procedures, processes, and workers’ training that are appropriate to the postharvest unit’s size, type, and complexity of activities.</t>
  </si>
  <si>
    <t>2GaeMU53cke61sarSOvPvf</t>
  </si>
  <si>
    <t>- The producer shall have a central responsible person for managing conformance to the postharvest criteria; responding to requests for information and documents; and communicating with trade partners, the certification body/bodies (CBs), and the GLOBALG.A.P. Secretariat. 
- The producer shall document postharvest handling procedures and processes in a manner appropriate to the postharvest unit’s size, type, and complexity of activities. Cross-reference with AQ 02.02.
- There shall be evidence of worker training based on responsibilities. Evidence of animal welfare and food safety training, where applicable to the operations, shall be available for the CB audit. 
No “N/A.”</t>
  </si>
  <si>
    <t>6l5RYwqdioYyMKHR02pOFZ</t>
  </si>
  <si>
    <t>AQ-GFS 28.01.03</t>
  </si>
  <si>
    <t>22VltMm4d3kSAaQf5VoXAU</t>
  </si>
  <si>
    <t>An annual self-assessment/internal audit of conformance to the standard is conducted at postharvest unit level.</t>
  </si>
  <si>
    <t>1FQTLT0PJU1mEz4lCURYGg</t>
  </si>
  <si>
    <t>A completed self-assessment/internal audit no older than 12 months shall be available at the time of the certification body (CB) audit. Cross-reference with AQ 02.07.
No “N/A.”</t>
  </si>
  <si>
    <t>wiDViGk5eCDfZFWv76ggY</t>
  </si>
  <si>
    <t>AQ-GFS 28.01.04</t>
  </si>
  <si>
    <t>6GW6Wbk7JtT26mkt1Sjy4Z</t>
  </si>
  <si>
    <t>A documented mass balance calculation is performed for all processes at the postharvest unit.</t>
  </si>
  <si>
    <t>xdX6FI3JvTtPIla6afF3X</t>
  </si>
  <si>
    <t>Documentation of the mass balance calculation shall show that the quantity of products sold as certified does not exceed the quantity of inputs from certified sources. These outputs shall be calculated as inputs received as certified minus conversion loss and quantity in storage.
Information on the quantity (weight) of all certified, noncertified, incoming, outgoing, and stored products shall be recorded. A summary of these records shall be available so as to facilitate the mass balance verification process.
The conversion loss rates (processing yields) of certified outputs originating from certified inputs shall be calculated, verified (based on average industrial yield), and recorded for each step between receipt and dispatch of certified products. Records of the calculations of conversion loss rates shall be available to certification body (CB) auditors. Parameters such as by-products generated, rejected/returned items, etc. shall be taken into consideration. An up-to-date list of conversion rates shall be available.
No “N/A.”</t>
  </si>
  <si>
    <t>3gs2apSqOGYYba8IIUBSSD</t>
  </si>
  <si>
    <t>AQ-GFS 28.01.06</t>
  </si>
  <si>
    <t>2nI1DBbiLcYKgDOAHBnE2Y</t>
  </si>
  <si>
    <t>For each postharvest unit, the producer maintains an up-to-date list of all subcontractors that handle certified products, and these subcontractors are classified in accordance with a risk assessment.</t>
  </si>
  <si>
    <t>3pQdW5HB8j3bPgrwsDvAuE</t>
  </si>
  <si>
    <t>For each postharvest unit, the producer shall keep available a list of all subcontractors that handle certified products as part of AQ 05.01 compliance evidence along with evidence of the last certification status verification update. 
All subcontractors shall be classified according to the risk related to misidentification, substitution, or dilution of certified products with noncertified products.
“N/A” if no subcontractors are used.
Based on the rules of the GLOBALG.A.P. Chain of Custody (CoC) standard, the following guidance on subcontractor risk assessments applies for subcontractors:
a) Subcontractors shall be audited by a certification body (CB) according to the risk related to misidentification, substitution, or dilution of certified products with noncertified products: 
(i) Subcontractors that engage in (re)processing, (re)packing, and/or (re)labeling of certified products, that engage in storage and handling of bulk products (unpacked, unsealed, or unlabeled), or that engage directly in storage and handling of packed but unlabeled products are classified as high-risk. 
(ii) Subcontractors that engage in storage and handling of packed, sealed, and labeled products with minimal risk of product mixing or identity modification are classified as low-risk.
b) If the subcontractor has not been audited by a CB, neither achieved Integrated Farm Assurance (IFA) nor Chain of Custody (CoC) certification, the CB shall perform an on-site risk-based sampling audit at the subcontracted postharvest handling operations. Subcontractors with high-risk processes related to the scope ((re)packing, (re)labeling, any type of (re)processing, etc.) shall be audited by a CB every year.
c) Subcontractors with low-risk processes do not need to be audited annually by the CB. A list of subcontractors classified as low-risk shall be continuously updated, and the CB shall be immediately informed of any new low-risk subcontractor.</t>
  </si>
  <si>
    <t>5X0lOkdt3EOPLD0fvtyVj7</t>
  </si>
  <si>
    <t>AQ-GFS 28.01.05</t>
  </si>
  <si>
    <t>48pftnTmKEDOl058zVmSsR</t>
  </si>
  <si>
    <t>For each postharvest unit, the producer has a documented procedure to ensure that non-conformances and complaints related to certified products are recorded, addressed, and resolved.</t>
  </si>
  <si>
    <t>6K6k9kJLrCOMd5MITpWSJF</t>
  </si>
  <si>
    <t>A documented procedure shall be in place to ensure that non-conformances and complaints related to certified products are recorded, addressed, and resolved, including a record of actions taken.
No “N/A.”</t>
  </si>
  <si>
    <t>2yboI70G0IJBeUrK3QQUdq</t>
  </si>
  <si>
    <t>AQ-GFS 28.01.07</t>
  </si>
  <si>
    <t>4D8MVZxKQpG2QlNx3ftolN</t>
  </si>
  <si>
    <t>For each postharvest unit, the producer demonstrates that high-risk subcontractors (subcontractors carrying out the activities described in AQ 28.01.06) are audited within the producer’s certification or have valid Chain of Custody (CoC) or Integrated Farm Assurance (IFA) certification.</t>
  </si>
  <si>
    <t>4jLQ6k46XgU3dZrCdfL9Vy</t>
  </si>
  <si>
    <t>For each postharvest unit, the producer shall demonstrate that high-risk subcontractors either are audited annually within the producer’s certification or have their own valid CoC or IFA certification.</t>
  </si>
  <si>
    <t>236JYhIGIqB7WczTtNJh6I</t>
  </si>
  <si>
    <t>AQ-GFS 28.02.01</t>
  </si>
  <si>
    <t>2J9fSz3luFnEu11SMbEmxI</t>
  </si>
  <si>
    <t>Before or during the transfer of ownership, the producer has a procedure for systematically authenticating, via the GLOBALG.A.P. IT systems, suppliers’ GLOBALG.A.P. Numbers (GGNs) or Chain of Custody (CoC) Numbers, the expiration date of their certificates, and the country of destination included in each certificate.</t>
  </si>
  <si>
    <t>20hMddsDbHMnxhu7hrxSMg</t>
  </si>
  <si>
    <t>Inputs shall be verified in all cases.
Suppliers providing certified products to the producer shall have Integrated Farm Assurance (IFA) certification (or certification to an equivalent benchmark scheme) or Chain of Custody (CoC) certification. The producer shall have a procedure in place for systematically authenticating each direct supplier’s GGN or CoC Number, verifying the expiration date of their certificate, and confirming the country of destination included in the scope of the supplier certificate. This procedure shall use the GLOBALG.A.P. IT systems for verification and shall ensure that each supplier’s certificate is verified on a regular basis and is valid at the moment products are purchased/received by the producer. 
The producer shall maintain records (including GGN and/or CoC Number) of suppliers from which they buy certified products. A log or other evidence of supplier verification shall be available.</t>
  </si>
  <si>
    <t>62pcFPkt77OZum9a77v4Bc</t>
  </si>
  <si>
    <t>1cZIum4WKVXIW4inm0k4T1</t>
  </si>
  <si>
    <t>AQ-GFS 28.01.09</t>
  </si>
  <si>
    <t>3MuacS36Js4u6lqVxPdj9r</t>
  </si>
  <si>
    <t>Postharvest handling records are kept for a minimum of one year after the products’ expiration date or as per legal requirements, whichever is longer.</t>
  </si>
  <si>
    <t>LJNpus1eNnVu8CVjfMtAK</t>
  </si>
  <si>
    <t>Records shall be kept for a minimum of one year after the products’ expiration date or as per legal requirements, whichever is longer.
No “N/A.”</t>
  </si>
  <si>
    <t>7hCXGokTTEIsR1yZks8VId</t>
  </si>
  <si>
    <t>AQ-GFS 28.01.08</t>
  </si>
  <si>
    <t>4DiuotGzRvBIiF1yyEkBvJ</t>
  </si>
  <si>
    <t>The producer keeps accurate purchase and sales records for each postharvest unit.</t>
  </si>
  <si>
    <t>1lv0MPtoEhz6BfrdBVvyjj</t>
  </si>
  <si>
    <t>For each postharvest unit, the producer shall keep and make available relevant purchase and sales records, including but not limited to: purchase orders, purchased products and quantities, purchase contracts, supplier invoices, supplier delivery notes, transporter or shipper details, incoming goods receipt inspections, receipts/invoices detailing sold products and quantities, sales contracts, sales invoices, sales delivery notes, transporter or shipper details, outgoing goods shipment inspections.
If the producer acts as a subcontracted party for postharvest handling, incoming and outgoing delivery documents shall be kept.
No “N/A.”</t>
  </si>
  <si>
    <t>2gQei3q3oLh1N2UpIiPMZR</t>
  </si>
  <si>
    <t>AQ-GFS 28.03.02</t>
  </si>
  <si>
    <t>7K9rUDoQxhBiHDBEEtQbOe</t>
  </si>
  <si>
    <t>There is a traceability system in place.</t>
  </si>
  <si>
    <t>6W01ILGojcanwScA5bubiW</t>
  </si>
  <si>
    <t>Traceability records shall be accurate, complete, and unaltered. For every batch of products sold (or handled, if the producer acts as subcontracting party) as certified, the traceability system shall be capable of tracing the product back from internal sales invoices (or outgoing delivery documents if the producer acts as subcontracted party) to production sites and/or one or more certified suppliers, and of recording and tracing the quantity of certified products between receipt and dispatch, including intermediate processing and storage steps.
No “N/A.”</t>
  </si>
  <si>
    <t>5WJHGPTTWb7MtMDRBmMa6c</t>
  </si>
  <si>
    <t>2zn0z3XJX2yLdrTiB4v3Tm</t>
  </si>
  <si>
    <t>AQ-GFS 28.03.03</t>
  </si>
  <si>
    <t>1C0gn9CSpOnkrF5txG5E15</t>
  </si>
  <si>
    <t>The producer has documented procedures for managing/initiating withdrawal/recall of certified products from the supply chain or from the market, as appropriate, and these procedures are tested annually.</t>
  </si>
  <si>
    <t>6B37OQcNbhkoYw0NL04Klg</t>
  </si>
  <si>
    <t>The producer shall have a product withdrawal/recall plan, and the procedure shall be tested annually. Cross-reference with AQ 09.01.
The producer shall have a documented procedure that identifies the type of event that may result in a withdrawal/recall, the persons responsible for making decisions on the possible product withdrawal/recall, the mechanism for notifying the next step in the supply chain and the GLOBALG.A.P. approved certification body (CB), and the methods of reconciling stock. The procedure shall be tested annually to ensure that it is effective. This test shall be recorded (e.g., by picking a recently sold batch, identifying the quantity and whereabouts of the product, and verifying whether the next step involved with this batch and the CB can be contacted). Actual communications of the mock recall to the trading partners are not necessary. A list of telephone numbers and email addresses is sufficient.
If the producer has a valid GFSI-recognized post-farm gate certification for the postharvest unit at the time of the CB audit, this principle and the relevant criteria are considered complied with.
No “N/A.”</t>
  </si>
  <si>
    <t>5ImvJyZxU6SllaoGvrbjxn</t>
  </si>
  <si>
    <t>AQ-GFS 28.04.01</t>
  </si>
  <si>
    <t>4fxox8y07cjTQ6G0TjKnyM</t>
  </si>
  <si>
    <t>The producer uses the “GGN” prefix correctly, as per the requirements of the standard.</t>
  </si>
  <si>
    <t>3si1ZWILYZ9IdBh75DMjyU</t>
  </si>
  <si>
    <t>The producer shall be identified with a GLOBALG.A.P. Number (GGN). The GGN identifies an Option 1 individual producer or an Option 2 producer group and consists of the prefix “GGN” and a 13-digit number.
Note: This requirement applies both to on-product identification and to use on the sales and transport documents.
No “N/A.”</t>
  </si>
  <si>
    <t>198tyEsFhpRSGa7ciBtswI</t>
  </si>
  <si>
    <t>1f56vdRKnyZ4i7xrjls2ls</t>
  </si>
  <si>
    <t>AQ-GFS 28.03.04</t>
  </si>
  <si>
    <t>4QKmz5QcZhj20cj9SJEF6c</t>
  </si>
  <si>
    <t>The traceability code (e.g., batch number) associates a trade item with relevant information for its traceability.</t>
  </si>
  <si>
    <t>2YvUYEIKRuFFf7YumwceqN</t>
  </si>
  <si>
    <t>The traceability code (e.g., batch number) shall associate a trade item with relevant information for its traceability. It shall link the batch to the origin of the trade item itself or of the items contained, as well as to the suppliers’ GLOBALG.A.P. Numbers (GGNs) or Chain of Custody (CoC) Numbers.
No “N/A.”</t>
  </si>
  <si>
    <t>IwOV2MqTs4Z9i9brqP57d</t>
  </si>
  <si>
    <t>AQ-GFS 28.04.04</t>
  </si>
  <si>
    <t>3skn5foWz75U6O7vNfVM9R</t>
  </si>
  <si>
    <t>If the product is not individually identified (e.g., bulk product), the producer includes the minimum information required by the standard.</t>
  </si>
  <si>
    <t>IRQW0zxNbZ4e6swYIwCDk</t>
  </si>
  <si>
    <t>Supplementary delivery documents shall contain at least:
- GLOBALG.A.P. Number (GGN) or Chain of Custody (CoC) Number: GGN of the Option 1 individual producer or Option 2 producer group or CoC Number of the supplier(s), where applicable
- Product name or code
- Quantity (weight or number of units)
- Traceability code (e.g., batch number) or producer’s GGN if the supplier is a producer or producer group (identity preservation) or shipping container code (serial number, license plate, etc.)
- Link to sales document information (invoice number, delivery note number, etc.)
Additional information may be shown depending on the requirements of the trading partner.
“N/A” if there is a written agreement between the producer and the trading partner not to identify the product with the GGN.</t>
  </si>
  <si>
    <t>ooA48m9h5JuWuXlh3h9nw</t>
  </si>
  <si>
    <t>AQ-GFS 28.04.02</t>
  </si>
  <si>
    <t>7nNTPOqxMnM5bnn7ZfV5M9</t>
  </si>
  <si>
    <t>Transaction and shipment (transport) documentation for the outgoing certified products contains the minimum information required by the standard.</t>
  </si>
  <si>
    <t>6OIL6bvfDMfzbevj73bmNv</t>
  </si>
  <si>
    <t>Outgoing sales invoices, shipment (transport) documents in paper or electronic format, and all other documentation related to transactions of certified products shall contain at least the following information:
- GLOBALG.A.P. Number (GGN)
- Consignment number, if available
- Shipped product name(s) or identification code(s)
- Shipped quantity (weight or number of units)
- Shipping date
- Logistic unit identification codes, if available
- Certification status, stating: “GLOBALG.A.P. certified” (Cross-reference with AQ 11.01)
Positive identification is sufficient, noncertified status does not need to be identified.
Note: This point applies even if there is a written agreement between the producer and the trading partner not to identify the product with the GGN.</t>
  </si>
  <si>
    <t>6TFm1ioW2TLOSXmGk3OEIn</t>
  </si>
  <si>
    <t>AQ-GFS 28.04.03</t>
  </si>
  <si>
    <t>1ojA2YHfRIRY6TI9gfUw6g</t>
  </si>
  <si>
    <t>The logistics units, trade items, and/or packed retail consumer items containing certified products are identified with the minimum information required by the standard.</t>
  </si>
  <si>
    <t>1aXGUPwDg7yV77BH4DFc0j</t>
  </si>
  <si>
    <t>Logistics units (pallets, bins, etc.), trade items (boxes, crates, etc.), and/or packed retail consumer items (containers, bags, nets, shrink wrap, clamshells, etc.) shall be identified with at least:
- Chain of Custody (CoC) Number: CoC Number of the supply chain company, where applicable 
- GLOBALG.A.P. Number (GGN) of the producer or producer group (if the company uses the identity preservation method)
- Product name
- Traceability code (e.g., batch number)
Additional information may be displayed depending on the requirements of the trading partner.
“N/A” if there is a written agreement available between the producer and the trading partner not to identify the product with the GGN.</t>
  </si>
  <si>
    <t>2c8hJQnuUV1ErQICxXEqEb</t>
  </si>
  <si>
    <t>AQ-GFS 28.02.03</t>
  </si>
  <si>
    <t>2Bc7Ori1KLRxBGInRrZ6bi</t>
  </si>
  <si>
    <t>The producer has a written procedure in place for recording and reporting delivery discrepancies during operations at each postharvest unit. Products that have been ordered as certified but delivered without the supplier’s GLOBALG.A.P. Number (GGN) or Chain of Custody (CoC) Number in sales documents or in internal delivery notes and/or that fail the input/output verification are immediately relabeled as noncertified and handled as noncertified products.</t>
  </si>
  <si>
    <t>3Yqlaj4b9D6C6dUoCkWX7z</t>
  </si>
  <si>
    <t>For each postharvest unit, a written procedure shall be in place for recording and reporting delivery discrepancies, and a log of delivery discrepancies shall be available. Products that have been ordered as certified but delivered without the supplier’s GGN or CoC Number in sales documents or in internal delivery notes and/or that fail the input/output verification shall be immediately relabeled as noncertified and handled as noncertified products. Corrective action by the supplier resulting in a reinstatement of the certification status and in product relabeling and handling shall be documented.</t>
  </si>
  <si>
    <t>ghgEzneaCfOlrcrUtsHzQ</t>
  </si>
  <si>
    <t>AQ-GFS 28.03.01</t>
  </si>
  <si>
    <t>22OejBzLIImUBK3A3vuJ7m</t>
  </si>
  <si>
    <t>The producer uses either the product segregation method or the identity preservation method to ensure traceability.</t>
  </si>
  <si>
    <t>31TwwphsOeb7GN5EhWlCaZ</t>
  </si>
  <si>
    <t>The producer shall ensure traceability in one of the following ways:
- By using the segregation method to ensure traceability to more than one certified Option 1 individual producer or Option 2 producer group
- By using the identity preservation method to ensure traceability to a certified Option 1 individual producer or Option 2 producer group
- By using both segregation and identity preservation methods
Segregation method
The segregation method permits mixing of certified products from a variety of certified producers. Physical mixing of certified products from different certified producers shall be documented accordingly, via traceability data linked to a traceability code (e.g., batch number). Certified products shall not be physically mixed with noncertified products (with the exception of multi-ingredient retail consumer items). 
The producer shall label the final product with their GLOBALG.A.P. Number (GGN) and a traceability code (e.g., batch number) which links it to either the CoC Numbers of suppliers or to the GGN of an Option 1 individual producer (or Option 2 producer group).
If some but not all ingredients of a multi-ingredient product come from certified production processes, the GGN of the certified producer shall be specified. The different sources of the different ingredients in a multi-ingredient product shall be separately identified – e.g., pangasius (producer #1 GGN), tilapia (producer #2 GGN) – and the producer’s GGN or processor’s/packer’s GGN or CoC Number, if outsourced, shall be specified.
Identity preservation method
If the GGN is used as the traceability code (e.g., batch number), the product identity preservation method shall be used. The identity preservation method prohibits the physical mixing of certified products with other certified or noncertified products. Products from different certified producers shall not be physically mixed. The identity preservation of products shall be documented accordingly. The certified product shall be traced back to a certified producer.
The producer shall label the final identity preserved product with their GGN and with the GGN(s) of the producer(s) of origin.</t>
  </si>
  <si>
    <t>13CetXaLYmBJomirJYnZXc</t>
  </si>
  <si>
    <t>AQ-GFS 28.02.06</t>
  </si>
  <si>
    <t>7mVdfbj2pkSQm023L9Ab2F</t>
  </si>
  <si>
    <t>The GLOBALG.A.P. word, trademarks, logo, and the GLOBALG.A.P. Number (GGN) are used on outgoing products in accordance with the GLOBALG.A.P. general regulations and “GLOBALG.A.P. trademarks use: Policy and guidelines.”</t>
  </si>
  <si>
    <t>zB9JpQzAwZOJBXsP6UMOt</t>
  </si>
  <si>
    <t>The GLOBALG.A.P. general regulations and “GLOBALG.A.P. trademarks use: Policy and guidelines” shall be consulted and followed with regard to trademarks use and product labeling.</t>
  </si>
  <si>
    <t>5u5yuwBvVHREFyBbfs9mfl</t>
  </si>
  <si>
    <t>AQ-GFS 28.02.05</t>
  </si>
  <si>
    <t>2mZiy6tlCK3q6rnvGBvjVv</t>
  </si>
  <si>
    <t>If a trade partner requires output verification, the producer has a procedure for systematically verifying the expiration date(s) of suppliers’ certificates in the GLOBALG.A.P. IT systems before certified products are shipped out to that trade partner.</t>
  </si>
  <si>
    <t>3ItW2GGamljUecIWupebQ1</t>
  </si>
  <si>
    <t>Trade partners purchasing products as certified and labeled with the GLOBALG.A.P. Number (GGN), the Chain of Custody (CoC) Number, and/or the GGN label may request output verification. The producer shall verify the validity of the respective supplier’s certificate in the GLOBALG.A.P. IT systems. This verification shall occur before or during the product shipping process and shall be recorded in a log or other documentation protocols. This log/documentation shall be available to certification body (CB) auditors. Products labeled with a GGN, CoC Number, and/or GGN label shall not be shipped if the supplier’s certification status changes from valid during production and storage to nonvalid at the time of shipment to trade partners. Output verification requested by trade partners shall be disclosed to the relevant CB. A clearly documented procedure, with remedial steps and actions to be taken when a supplier’s certification status changes from valid during production and storage to nonvalid at the time of shipment to trade partners, shall be in place. 
“N/A” if the trade partner does not request output verification.</t>
  </si>
  <si>
    <t>4brhemqOJ3VMfRkm8ZbC6N</t>
  </si>
  <si>
    <t>AQ-GFS 28.02.04</t>
  </si>
  <si>
    <t>2ubDM327z99XJSzvKfhoI7</t>
  </si>
  <si>
    <t>The producer has a procedure for systematically filing a complaint with the GLOBALG.A.P. Secretariat any time a supplier fails the input verification in the GLOBALG.A.P. IT systems (certificate may be counterfeit, issued to another legal entity, expired, etc.).</t>
  </si>
  <si>
    <t>CoYhHYcrS5SctH84i6cAp</t>
  </si>
  <si>
    <t>Failure to a find a supplier’s GLOBALG.A.P. Number (GGN) or Chain of Custody (CoC) Number (certificate may be counterfeit), to authenticate legal credentials (certificate may have been issued to another legal entity), and/or to establish certificate validity (certificate may have expired) in the GLOBALG.A.P. IT systems may indicate fraud on the part of the supplier. The producer shall have a procedure for systematically filing a complaint with the GLOBALG.A.P. Secretariat any time a supplier fails the input verification in the GLOBALG.A.P. IT systems. The complaint shall include the supplier’s GGN or CoC Number as well as identifying information.</t>
  </si>
  <si>
    <t>2ZivpJlufQNCuiC6C8FAZZ</t>
  </si>
  <si>
    <t>AQ-GFS 28.02.02</t>
  </si>
  <si>
    <t>4D4w5yU2vbSDHyPgMOlh3C</t>
  </si>
  <si>
    <t>For each postharvest unit, the producer verifies that the product and quantity received internally or from suppliers with GLOBALG.A.P. certification (GLOBALG.A.P. Number (GGN) or Chain of Custody (CoC) Number), match the information in the delivery documents and purchase orders.</t>
  </si>
  <si>
    <t>30yVTUVIMRQmWFikFDQ5wc</t>
  </si>
  <si>
    <t>For each postharvest unit, the producer shall have in place a procedure to verify that the quantity of each certified product received matches the information in the delivery documents and/or purchase orders. A log or other evidence of matching delivery documents and/or purchase orders shall be available.</t>
  </si>
  <si>
    <t>7x7n96IX0vfpfhVRDo921a</t>
  </si>
  <si>
    <t>AQ-GFS 04.01.01</t>
  </si>
  <si>
    <t>15OCmlUeCg0DEG1iJX3h5T</t>
  </si>
  <si>
    <t>There is a documented risk assessment for workers’ health and safety.</t>
  </si>
  <si>
    <t>7t4SAjeejNdEmovTQiBHX6</t>
  </si>
  <si>
    <t>The documented risk assessment shall be appropriate to conditions on the farm, including the entire production process in the scope of certification. The risk assessment shall be reviewed and updated annually and when changes occur that impact workers’ health and safety. Examples may include but are not limited to: risk of zoonosis (animal-to-human transmission of diseases), diving operations, new machinery, new buildings, exposure to chemical substances including medicines and vaccines, modified farming practices, moving machine parts, power take-off, electricity, farm machinery and vehicle traffic, fires in farm buildings (including identifying any site hazardous, including with regard to fire, to any type of worker accommodation or resting area), excessive noise, dust, vibrations, extreme weather conditions, ladders, fuel storage, slurry tanks, etc.
No “N/A.”</t>
  </si>
  <si>
    <t>4owgIkC6nXLa7lsm0MrLOO</t>
  </si>
  <si>
    <t>6XJwASrtuinUb7a08QcX6q</t>
  </si>
  <si>
    <t>AQ-GFS 04.01.02</t>
  </si>
  <si>
    <t>27vur6cdy1u2hxPpsrVkb1</t>
  </si>
  <si>
    <t>The farm has health and safety procedures.</t>
  </si>
  <si>
    <t>7KpTJ07QxKrcbGV4NwiW0W</t>
  </si>
  <si>
    <t>The health and safety procedures shall address the points identified in the risk assessment for workers’ health and safety in AQ 04.01.01 and shall be appropriate to the farming operations. They shall also include accident and emergency procedures, including for workers’ accommodation or resting areas, as well as contingency plans that deal with any identified risks in the working situation, etc. The procedures shall be reviewed annually and updated when the risk assessment changes.
The farm infrastructure, facilities, and equipment shall be constructed and maintained to minimize health and safety risks for the workers.
Procedures shall comply with local health and safety regulations and ensure that only workers with at least minimum training operate equipment and enter confined spaces or enclosed areas with limited natural ventilation and/or where access and exit points are limited.
The farm shall have a procedure explaining how the workers, with reasonable justification, can remove themselves from unsafe work without fear of facing retaliation.
Whenever accidents occur, the root cause shall be identified and included in the risk assessment, and management shall define procedures to prevent the recurrence of similar incidents.</t>
  </si>
  <si>
    <t>4wPe6FpGkJ0sZya1K2enUc</t>
  </si>
  <si>
    <t>AQ-GFS 04.02.01</t>
  </si>
  <si>
    <t>2MCB1NBuWew4Cu61yjwGIO</t>
  </si>
  <si>
    <t>Workers have received health and safety training according to the risk assessment.</t>
  </si>
  <si>
    <t>66BXZVyqcfgrol9TDfhS6h</t>
  </si>
  <si>
    <t>Workers, including subcontractors, shall demonstrate competence in responsibilities and tasks through visual observation (if possible, on the day of the certification body (CB) audit). There shall be evidence of instruction given in the appropriate language and training records. A suitably qualified person may conduct the health and safety training if training records and/or training material are available (i.e., the trainer need not be an outside individual). Training shall, where relevant, include at least:
- Chemical handling
- Machinery operation and failure emergency procedures
- Boat handling
- First aid, including training in CPR (cardiopulmonary resuscitation)
- Emergency procedures
- Personal hygiene
- Safety in water and diving
- Confined spaces (enclosed areas requiring worker entry where there is limited natural ventilation and/or where access and exit points are restricted)
- Mortalities handling (refer to AQ 04.01.01)
- Informing workers, that with reasonable justification, they shall remove themselves from unsafe work without fear of facing retaliation
- Information on or education about emergency and training in fire safety procedures
- Any other risk identified in the risk assessment
Evidence shall be available that all the above points were covered.
Cross-reference with AQ 04.01.01 and AQ 04.02.06.
Health and safety training shall be provided on a timely basis and repeated regularly.
Training shall also be repeated for new or reassigned workers and whenever there are changes in machinery, products, or procedures that may present new risks.
No “N/A.”</t>
  </si>
  <si>
    <t>1BERMOjvilcmyIqZaRpu4o</t>
  </si>
  <si>
    <t>AQ-GFS 04.03.05</t>
  </si>
  <si>
    <t>6ycGeAfKp88jZEz3mZijm2</t>
  </si>
  <si>
    <t>There is always at least one person trained in first aid present on the farm whenever on-farm activities are being carried out.</t>
  </si>
  <si>
    <t>53ImN7H5gZVfPwuRYfg30C</t>
  </si>
  <si>
    <t>There shall always be at least one person trained in first aid (with valid training certificate) present on the farm whenever on-farm activities are being carried out.</t>
  </si>
  <si>
    <t>7mYXogZyldja1l4zH5Wvh4</t>
  </si>
  <si>
    <t>1GpEtF6l6hHkh525KgHWe6</t>
  </si>
  <si>
    <t>AQ-GFS 04.02.06</t>
  </si>
  <si>
    <t>4o7VWe64tWwSyhMtz288rz</t>
  </si>
  <si>
    <t>Where workers with special duties are identified and competence in their tasks shall be demonstrated, records are available.</t>
  </si>
  <si>
    <t>WoJj0SdAyLS1AgsXP0lis</t>
  </si>
  <si>
    <t>Workers handling and/or administering veterinary medicines, chemicals, disinfectants, biocides, and/or other hazardous substances and all workers operating dangerous or complex equipment as defined in the risk assessment in AQ 04.01.01 shall have evidence of competence or details of other such qualifications. Records shall identify workers who carry out such tasks and can demonstrate competence (certificate of training and/or records of training with evidence of attendance). This shall include compliance with applicable legislation.
Cross-reference with AQ 04.02.01. For workers administering medicines, evidence of adequate experience shall be in place.
No “N/A.”</t>
  </si>
  <si>
    <t>3j684vmsucWpHPri2hjBkf</t>
  </si>
  <si>
    <t>AQ-GFS 04.05.03</t>
  </si>
  <si>
    <t>5G82ymFkJiE369GF5aEALy</t>
  </si>
  <si>
    <t>On-site living quarters are compliant with applicable local regulations, habitable, and equipped with basic services and facilities.</t>
  </si>
  <si>
    <t>47IPvX7dVVy60S3trrlpaz</t>
  </si>
  <si>
    <t>The on-site living quarters for the workers shall be habitable and have a sound roof, windows, and doors, as well as the basic services of potable water, hygienic toilets, cooking facilities, and drains. At a minimum, the quarters shall comply with the local health and safety regulations.
Living quarters shall be away from any chemical hazards (including fire hazards, inflammable substances or hazards, etc.), biological hazards (mold, sewage, etc.), and physical hazards (noise, radiation, poor ventilation, extreme temperatures, etc.) identified in the risk assessment.
If there are no drains, septic pits may be acceptable if compliant with local regulations.</t>
  </si>
  <si>
    <t>23vkcq3eLNCd3go9Rkaald</t>
  </si>
  <si>
    <t>6GWkjJEX1l3Nb0LCqoipqS</t>
  </si>
  <si>
    <t>AQ-GFS 07.06.02</t>
  </si>
  <si>
    <t>724J7qC3cZvLDK75pEhuKu</t>
  </si>
  <si>
    <t>Based on the results of the monitoring, there is a plan to improve energy efficiency on the farm.</t>
  </si>
  <si>
    <t>6W4pWQU4065opkcaWGnBPg</t>
  </si>
  <si>
    <t>A documented plan identifying opportunities to improve energy efficiency shall be available (implementing insulation where needed, revising transport planning to optimize use of energy, etc.).</t>
  </si>
  <si>
    <t>2rOCEOZ7FKjNjNArXiLHzT</t>
  </si>
  <si>
    <t>2nHnjQBzxk2jzqTlOcVbMi</t>
  </si>
  <si>
    <t>4NqiAf0xHyUtil5rH7XsrH</t>
  </si>
  <si>
    <t>AQ-GFS 07.06.03</t>
  </si>
  <si>
    <t>7q1yLSe420uWiYnAKEJ69I</t>
  </si>
  <si>
    <t>The plan to improve energy efficiency considers minimizing the use of nonrenewable energy where possible.</t>
  </si>
  <si>
    <t>4rOXUAXAs79fpzSVNcOjqU</t>
  </si>
  <si>
    <t>The producer shall consider reducing the use of nonrenewable energy to the lowest possible and using renewable energy instead. Identification of renewable energy sourcing possibilities shall be available. The use of wood chips shall be taken with caution, as no forests shall be cut to produce them.</t>
  </si>
  <si>
    <t>2zWOO3Y7un4eZTkSRcjZhO</t>
  </si>
  <si>
    <t>AQ-GFS 13.02</t>
  </si>
  <si>
    <t>4LzYsLBQazKkqf77OFmfJJ</t>
  </si>
  <si>
    <t>The GLOBALG.A.P. Number (GGN) is indicated on all final products originating from certified production processes when registered for parallel ownership.</t>
  </si>
  <si>
    <t>13R4SENr9o9Pxnfx7NFqi0</t>
  </si>
  <si>
    <t>For producers registered for parallel ownership (where products originating from certified and noncertified production processes are produced and/or owned by one legal entity), there shall be a system to ensure that all final products from a certified production process are correctly identified.
Products originating from a certified production process, including those packed in final consumer packaging (either from farm level or after product handling) shall be identified with the GGN.
It can be the GGN of the Option 2 producer group, the GGN of the producer group member, both GGNs, or the GGN of the Option 1 individual producer. The GGN shall not be used to label products originating from noncertified production processes.
“N/A” only if the producer owns only products from GLOBALG.A.P. certified production processes, or if there is a documented agreement available between the producer and the client not to use the GGN, Global Location Number (GLN), or sub-GLN on the sale-ready product. This can also be the client’s own label specifications where the GGN is not included.</t>
  </si>
  <si>
    <t>3WOTX6z9yCADtqy7fUTDJn</t>
  </si>
  <si>
    <t>27fgylZS660ZPcrPRESD9V</t>
  </si>
  <si>
    <t>AQ-GFS 13.03</t>
  </si>
  <si>
    <t>6706YAcjwRK7dkaOQfCInT</t>
  </si>
  <si>
    <t>A final verification step is in place to ensure correct dispatch of products originating from certified and noncertified production processes.</t>
  </si>
  <si>
    <t>4YZtqCv16XZHv0yDMTrEWR</t>
  </si>
  <si>
    <t>The check shall be documented to show that the products are correctly identified and dispatched according to certified or noncertified status of their production processes.</t>
  </si>
  <si>
    <t>6J6ogjbXuGgsSeauiig39b</t>
  </si>
  <si>
    <t>AQ-GFS 04.05.02</t>
  </si>
  <si>
    <t>5waTewdpfcqJTLdLGOY1bD</t>
  </si>
  <si>
    <t>There is communication between management and workers on issues related to their health, safety, and welfare.</t>
  </si>
  <si>
    <t>2YJP6XyTBlHTLBFvDUeFO4</t>
  </si>
  <si>
    <t>Records shall show that communication between management and workers about health, safety, and welfare issues can take place openly (i.e., without fear of intimidation or retaliation) and at least once a year.
- It shall be emphasized to workers that, with reasonable justification, they shall remove themselves from unsafe work. The use of this right in good faith shall eliminate any retaliation or consequence to the workers.
- If accidents, near misses, or other dangerous incidents occur, they shall be reported and the cause determined and discussed with the workers.
- Management shall define corrective actions to prevent recurrence of similar incidents and clearly explain the corrective actions to the workers.
- Workers shall explain to management situations where they feel exposed to risk.
- Management shall explain procedures for eliminating or reducing risk detected by workers.
The certification body (CB) auditor is not required to make judgments about the content, accuracy, or outcome of such communications. There shall be evidence that the concerns of the workers about health, safety, and welfare are being addressed.</t>
  </si>
  <si>
    <t>5JYqnDcdPiTZkoPvnED4hT</t>
  </si>
  <si>
    <t>AQ-GFS 04.01.03</t>
  </si>
  <si>
    <t>40EVna9pMr9llRwnCzhSaB</t>
  </si>
  <si>
    <t>Diving operations are carried out in accordance with relevant legislation and in accordance with generally accepted principles for safe commercial diving practices.</t>
  </si>
  <si>
    <t>6EZT4XglyFfa0kafx7rgMM</t>
  </si>
  <si>
    <t>The producer shall demonstrate, via a documented risk assessment, that diving operations comply with the law and reflect best safe practices. At minimum, the operation shall comply with the requirements below:
1. Commercial diving operations shall be authorized by the appropriate authority, e.g., by a department of government (health and safety authority, maritime authority, labor authority, or harbor master). The compressors to fill the air tanks and facilities for tank testing shall likewise be authorized by an appropriate authority.
2. The testing and maintenance of the air tanks, breathing apparatus, compressors, and individual diving (decompression) computers shall be set out according to documented schedules.
3. Records of equipment maintenance, repair/replacement and individual diver logs shall be maintained and made available during the certification body (CB) audit.
4. Relevant worker responsibilities, training, and diving operations requirements:
4.1. One person is identified by name as the contractor’s or producer diving representative.
4.2. An appropriate number of diving supervisors are assigned to each diving project.
4.3. Responsibilities for ensuring safe diving have been clearly set and agreed with the farm, the diving representative, the diving supervisor(s), and the diver(s) and dive support team (e.g., boat crew).
4.4. Before the start of each dive project, the following shall be checked and recorded:
a. The diver’s experience, the status of their certified medical fitness and their certified dive qualifications
b. A risk assessment of the dive site and dive plan
c. Diving depth in relation to the breathing gases used
d. Expected dive duration
e. Water temperature (thermal stress risk)
f. Agreed methods of communication
g. Stand-by diver availability
h. Entrance and exit of the water; hazards on the surface
i. Safety of underwater tools
j. The location of the nearest decompression/hyperbaric facilities
k. Emergency procedures equipment, including oxygen supplies
l. First aid materials
4.5. After each project, a post-dive evaluation and diver feedback shall be recorded. The evaluation shall also consider whether changes in future practice can improve diver safety.</t>
  </si>
  <si>
    <t>7JDQYsYKPxrAjxhbeJtZVG</t>
  </si>
  <si>
    <t>AQ-GFS 14.02</t>
  </si>
  <si>
    <t>wyeCJ54KTzkeOgl0DgFbJ</t>
  </si>
  <si>
    <t>Quantities (produced, stored, and/or purchased) are recorded and summarized for all products.</t>
  </si>
  <si>
    <t>1GDCTSpjrX8SkkcQdF8DYA</t>
  </si>
  <si>
    <t>Quantities (including information on volumes or weight) of incoming (including purchased products), outgoing (including mortalities), and stored products (both from certified and, where applicable, from noncertified production processes) shall be recorded and a summary maintained for all registered products, so as to facilitate the mass balance verification process.
The frequency of the mass balance verification shall be defined and be appropriate to the scale of the operation, but it shall be done at least annually for each product. Documents to demonstrate mass balance shall be clearly identified. 
This principle and the respective criteria apply to all producers applying for or maintaining GLOBALG.A.P. certification.
No “N/A.”</t>
  </si>
  <si>
    <t>Ttg0N6A2FwKCNo4IteaLK</t>
  </si>
  <si>
    <t>78swc1VLiiI80Q1WRtgoYJ</t>
  </si>
  <si>
    <t>AQ-GFS 04.01.06</t>
  </si>
  <si>
    <t>2mBBZiL6LwW0WBa1WMdVYT</t>
  </si>
  <si>
    <t>All vessels have licenses and are fitted with safety equipment.</t>
  </si>
  <si>
    <t>EqbVaF6I85e4YtdYfio3x</t>
  </si>
  <si>
    <t>The valid licenses and appropriate safety equipment shall be present as required by legislation in the country of operation.</t>
  </si>
  <si>
    <t>5AI6mRigU6OFgIP0IT59BR</t>
  </si>
  <si>
    <t>AQ-GFS 04.01.05</t>
  </si>
  <si>
    <t>1sTGk4Tw6VHOluzuIufejC</t>
  </si>
  <si>
    <t>Human waste from toilets is collected.</t>
  </si>
  <si>
    <t>7GGgFtaxrKaNRiD0udE132</t>
  </si>
  <si>
    <t>Human waste shall be disposed of through sanitary sewage disposal systems that prevent contamination of the operational area and prevent direct release into open water systems as raw untreated sewage. The method of disposal shall be known and records of waste removal and collection shall be in place (refer to AQ 06.01.01).</t>
  </si>
  <si>
    <t>3J01zoi3YcklPnzRLXvrNS</t>
  </si>
  <si>
    <t>AQ-GFS 20.03.09</t>
  </si>
  <si>
    <t>1w9mCAjQT5UJc4HSDGbD25</t>
  </si>
  <si>
    <t>Unused medicines or medicated feed past their use-by date and empty medicine containers or empty medicated feed bags are disposed of in a controlled manner that will not result in subsequent misuse.</t>
  </si>
  <si>
    <t>1sbsc9i7b2nWi49RVRMBVx</t>
  </si>
  <si>
    <t>There shall be a documented procedure in place detailing methods of disposal for medicines and medicated feed (according to the manufacturer’s instructions and legal requirements, where applicable) and justification.</t>
  </si>
  <si>
    <t>4pvzWZLf4r0AsvpuWuoYAC</t>
  </si>
  <si>
    <t>1V7OJsLngbMIMF5cpB2lgv</t>
  </si>
  <si>
    <t>3J8O62KNfuPfnd0CJS5tpk</t>
  </si>
  <si>
    <t>AQ-GFS 02.07</t>
  </si>
  <si>
    <t>7uLCD1w7xxo7pAa1DrKAro</t>
  </si>
  <si>
    <t>The producer completes a minimum of one self-assessment/internal audit annually to the standard.</t>
  </si>
  <si>
    <t>2XeEWLoP1KU4h1nM2vHEMK</t>
  </si>
  <si>
    <t>There shall be documented evidence that, in Option 1 individual producers, a self-assessment has been completed under the responsibility of the producer (this may be carried out by a person different from the producer).
Self-assessments shall include all applicable principles and criteria, even when a subcontracted company carries them out.
A documented self-assessment for individual producers shall contain comments regarding the evidence observed for all not applicable and non-compliant Major Must and Minor Must principles and criteria. For internal farm and quality management system (QMS) audits, comments shall follow “GLOBALG.A.P. general regulations – Rules for producer groups and multisite producers with QMS.”
The self-assessment shall be completed before the certification body (CB) audit (see “GLOBALG.A.P. general regulations – Rules for individual producers”).
No “N/A,” except for multisite producers with QMS and producer groups, which are covered by the internal QMS audit.</t>
  </si>
  <si>
    <t>6GF3xiweshSSrjhesMZt6f</t>
  </si>
  <si>
    <t>67LKqoOQuQUbZbUPem7rQ</t>
  </si>
  <si>
    <t>AQ-GFS 15.01</t>
  </si>
  <si>
    <t>1JMudvDzRJyj3k5Lqd1SNL</t>
  </si>
  <si>
    <t>The producer has completed and signed the food safety policy declaration.</t>
  </si>
  <si>
    <t>3ozX7ujOKmGaOttHBubcud</t>
  </si>
  <si>
    <t>The producer’s food safety policy declaration shall:
- Support the existence of a food safety culture, consisting of communication, training, feedback from workers, and measurable food safety objectives
- Be annually completed and signed by the producer/manager responsible for food safety
- Indicate people whose activities impact food safety
- Serve as documented evidence of commitment to continuous improvement, food safety culture, provision of resources, and adherence to relevant prevailing regulations
- Serve as documented evidence of review by management of all elements of the food safety system, on an annual basis or whenever changes occur that impact food safety
- Substantiate the self-assessment checklist (Option 1 individual producers)
- Be completed either by central management or on quality management system (QMS) level on behalf of Option 2 producer group members and Option 1 multisite producers with QMS)
No “N/A.”</t>
  </si>
  <si>
    <t>MyNM2sLtxWP06FudRhDir</t>
  </si>
  <si>
    <t>6vGD5AWh2UExudq69tqzEY</t>
  </si>
  <si>
    <t>AQ-GFS 16.01</t>
  </si>
  <si>
    <t>6eCT7oszLRfJ5SeZbLMepw</t>
  </si>
  <si>
    <t>A system is in place to address risks associated with food fraud.</t>
  </si>
  <si>
    <t>cOUcDYD74YyQI5gozoeW1</t>
  </si>
  <si>
    <t>A documented risk assessment to identify potential vulnerabilities to food fraud (counterfeit chemicals, non-food grade packaging material, etc.) shall be available, annually reviewed, updated when any relevant change occurs, and implemented. This procedure may be based on a generic one, but shall be customized to the scope of the production.
No “N/A.”</t>
  </si>
  <si>
    <t>78lhTFJm2kvuowgAOftnD0</t>
  </si>
  <si>
    <t>57zh5RXeAe6wHhCK0WqVWW</t>
  </si>
  <si>
    <t>AQ-GFS 03.01</t>
  </si>
  <si>
    <t>5KY6hi3SNEv3HVdZvmSusd</t>
  </si>
  <si>
    <t>The farm has a documented hygiene risk assessment.</t>
  </si>
  <si>
    <t>6Lu47eHe1p8zfjF9Vlf1eO</t>
  </si>
  <si>
    <t>The documented hygiene risk assessment shall be appropriate to the activities taking place on the farm and shall be reviewed annually and updated when changes (e.g., other activities) occur.
No “N/A.”</t>
  </si>
  <si>
    <t>2PY4EEd6KbBqNYrQrNPBD4</t>
  </si>
  <si>
    <t>2xZv8kfhwxQCc6vB5s2uQQ</t>
  </si>
  <si>
    <t>AQ-GFS 04.03.01</t>
  </si>
  <si>
    <t>JSULzDRw35fo2HnkfN2m3</t>
  </si>
  <si>
    <t>Accident and emergency procedures are displayed and communicated.</t>
  </si>
  <si>
    <t>3Jy3xzUyGICGb0mD53v0SW</t>
  </si>
  <si>
    <t>Instructions based on the accident and emergency procedures shall be clearly displayed in accessible and visible location(s) for workers, visitors, and subcontractors. A named person is assigned as responsible for such procedures. These instructions shall be available in the relevant language(s) of the workforce and/or in pictograms. The procedures shall be appropriate to the size and type of production and level of risk and take into account all applicable national legal requirements. Emergency evacuation equipment and survival gear (where required) shall be accessible and of sufficient quantity and quality.
The procedures shall identify the following:
- The farm address, map, or other location information (e.g., GPS coordinates)
- The contact person(s)
- An up-to-date list of relevant telephone numbers (police, ambulance, hospital, fire brigade, access to emergency health care on site or by means of transport, and the suppliers of electricity, water, and gas)
- Emergency evacuation procedures, where applicable
Examples of other procedures that can be included:
- The location of the nearest means of communication (telephone, radio)
- How and where to contact local medical services, hospitals, and other emergency services (Questions for contact with emergency services: WHERE did it happen? WHAT happened? HOW MANY injured people? WHAT kind of injuries? WHO is calling?)
- The location of fire extinguisher(s) at structures and all buildings (including worker accommodation) that are considered a potential fire risk
- The locations of emergency exits
- Emergency cut-offs for electricity, gas, fuel, and water lines
- How to record accidents and near misses and introduce preventive action
- How to deal with accidents involving chemicals following safety data sheets (SDSs)</t>
  </si>
  <si>
    <t>3og1ZpptnQ8FV13NnlWeT</t>
  </si>
  <si>
    <t>AQ-GFS 11.01</t>
  </si>
  <si>
    <t>7oBdmWvOyn4XGWulMPeIw2</t>
  </si>
  <si>
    <t>Transaction documentation includes reference to the GLOBALG.A.P. status and the GLOBALG.A.P. Number (GGN).</t>
  </si>
  <si>
    <t>4ESl618sYwb0APjmqX8Lmp</t>
  </si>
  <si>
    <t>Delivery notes, sales invoices, and, where appropriate, other documentation related to sales of products originating from certified production processes shall include the GGN of the certificate holder and a reference to the GLOBALG.A.P. certification status. This is not obligatory in internal documentation.
Positive identification of the certification status is sufficient on transaction documentation (e.g., “GLOBALG.A.P. certified &lt;product name&gt;”). Products from noncertified production processes do not to be identified as “noncertified.”
Indication of the certification status is obligatory regardless of whether the product from a certified production process was sold as such or not. This cannot be checked during the initial (first ever) certification body (CB) audit because the producer does not yet have certification and the producer cannot reference the GLOBALG.A.P. certification status before the first positive certification decision.
“N/A” only if there is an up-to-date and documented bilateral agreement available between the certificate holder and their direct buyer that all shipments contain only products originating from certified production processes.</t>
  </si>
  <si>
    <t>7DAWrJ4FEll4vr7SY3agoa</t>
  </si>
  <si>
    <t>2IMsSYWG2fojjWo8efL0Pu</t>
  </si>
  <si>
    <t>AQ-GFS 03.02</t>
  </si>
  <si>
    <t>4KCLpfkmg2Jhr6PCpGqBpu</t>
  </si>
  <si>
    <t>Documented hygiene procedures are in place to minimize food safety risks.</t>
  </si>
  <si>
    <t>1PVZNo7qoblO4KdKoFQmh9</t>
  </si>
  <si>
    <t>The farm shall have hygiene procedures addressing the risks identified in the risk assessment in AQ 03.01. The procedures shall include instructions visibly displayed for workers, visitors, and subcontractors. The instructions shall also be based on the results of the hygiene risk assessment in AQ 03.01 and shall include at a minimum:
- The requirement to wash hands
- The requirement to cover skin cuts
- Limitation on smoking, eating, and drinking to designated areas
- Immediate notification to management or supervisor of any relevant infections or conditions, including any signs of illness (fever, vomiting, jaundice, diarrhea, etc.), at which point these workers shall be restricted from direct contact with the product and food-contact surfaces
- Back-to-work procedure in the case of absence due to illness
- Notification of product contamination with bodily fluids
- The use of provided suitable protective clothing wherever the individuals’ activities might pose a risk of contamination to the product
No “N/A.”</t>
  </si>
  <si>
    <t>12GamC3vBfMDUBveQNUa5L</t>
  </si>
  <si>
    <t>AQ-GFS 04.01.04</t>
  </si>
  <si>
    <t>7mgJOIp5OM09i4bFpOtMIN</t>
  </si>
  <si>
    <t>Workers have access to clean toilets, food storage areas, designated eating and rest areas, handwashing facilities, and drinking water.</t>
  </si>
  <si>
    <t>59CoBuJbv4Dd8pwzpolVO8</t>
  </si>
  <si>
    <t>Toilets, handwashing facilities, potable drinking water, a place to store food, and a designated place to eat and rest shall be provided to the workers. Workers shall be able to use resting areas when needed and shall not be subject to restrictions except if a crisis arises.
No “N/A.”</t>
  </si>
  <si>
    <t>5tv7YuXqoZV9LbN1w6JT35</t>
  </si>
  <si>
    <t>AQ-GFS 16.02</t>
  </si>
  <si>
    <t>4PChZRfraW7ZWaOOvsFZqY</t>
  </si>
  <si>
    <t>The producer has a food fraud mitigation plan, and it has been implemented.</t>
  </si>
  <si>
    <t>6mPEa7GpiYUAqRx7UADuHn</t>
  </si>
  <si>
    <t>A documented food fraud mitigation plan, specifying the measures the producer has implemented to address the food fraud threats identified, shall be available and implemented.
No “N/A.”</t>
  </si>
  <si>
    <t>3QTbnT0fj2kQ9FX016tiQr</t>
  </si>
  <si>
    <t>AQ-GFS 25.02.01</t>
  </si>
  <si>
    <t>6da0vLQVi6stHGsy7lBMKM</t>
  </si>
  <si>
    <t>The producer has a plan to monitor and record trend analysis in mortality.</t>
  </si>
  <si>
    <t>6dBs8LYMixaWQeHd1vMlP0</t>
  </si>
  <si>
    <t>Site plans to monitor mortality and records of mortality trend analysis shall be assessed.</t>
  </si>
  <si>
    <t>1aV0zFwSp9AmvxxfeGq2eA</t>
  </si>
  <si>
    <t>3esDFyvKXumsSq8Xdi8o7E</t>
  </si>
  <si>
    <t>AQ-GFS 25.02.03</t>
  </si>
  <si>
    <t>4WqfGoZsULvPtaTvIVDbgV</t>
  </si>
  <si>
    <t>Mortalities are recorded and removed from the holding areas and reasons for death are recorded, where known.</t>
  </si>
  <si>
    <t>2VkYm3G1uBYMqFtYy7PO0v</t>
  </si>
  <si>
    <t>Records of cause of death shall be verified.</t>
  </si>
  <si>
    <t>1oKGj8Oz0UnNzFcnyaoDUC</t>
  </si>
  <si>
    <t>AQ-GFS 25.03.01</t>
  </si>
  <si>
    <t>62UvdoVYLdHJcEjZu9CSeA</t>
  </si>
  <si>
    <t>Measures are in place to prevent escape of farmed stock into the local watercourse and to prevent indigenous species’ entry into the farmed aquatic species’ holding areas.</t>
  </si>
  <si>
    <t>6DkyA6UuXhofNHpIncNX7l</t>
  </si>
  <si>
    <t>The producer shall be able to demonstrate that measures are in place to prevent escapes and ingress of indigenous species into the holding areas. The contingency plans, records of all escaped farmed aquatic species for the previous certified cycle, and confirmation that all escapes have been reported to the authorities for all sites shall be verified.</t>
  </si>
  <si>
    <t>6gb3L0lEZN6wO8WjVRr7lV</t>
  </si>
  <si>
    <t>3QQ7JYCwJ92qESN6qZ6Pof</t>
  </si>
  <si>
    <t>AQ-GFS 25.02.02</t>
  </si>
  <si>
    <t>35FvLHMVDD9u7yU3amfeKs</t>
  </si>
  <si>
    <t>For the legal disposal of large-scale mortalities, a contingency/action plan is in place in case of a severe disease episode or mass mortality.</t>
  </si>
  <si>
    <t>5AGn9LfoO5ZQp6Oj60rvOK</t>
  </si>
  <si>
    <t>The contingency/action plan shall be verified and shall comply with legal requirements where these exist. Workers shall be able to demonstrate awareness at interview.</t>
  </si>
  <si>
    <t>4S0ijadkceiA8BIkmBJNrR</t>
  </si>
  <si>
    <t>AQ-GFS 10.01</t>
  </si>
  <si>
    <t>1zoBxRKcFgkb2sxAmabzbx</t>
  </si>
  <si>
    <t>A food defense system is in place to address risks associated with malicious attack or contamination.</t>
  </si>
  <si>
    <t>7JTrEpg88QlQkeJnHwMv33</t>
  </si>
  <si>
    <t>The system shall include:
- A risk assessment to identify potential threats to the safety of products, taking into account risks from deliberate attempt to inflict contamination or damage
- A documented food defense plan to specify the measures to control any risks identified in the risk assessment
- Consideration of identification of tampering to the premises and products, monitoring of external storage and intake points, controlled access where relevant, receiving inputs from safe sources, and having available information for all employees and subcontractors
- Worker, visitor, and subcontractor awareness of the need to support food defense measures, ensured through training, signs, pictograms, etc.</t>
  </si>
  <si>
    <t>7EkiTjscQQ9YBuIWe6RZFk</t>
  </si>
  <si>
    <t>6FpvBUQ7VzcYnmXttGoK4c</t>
  </si>
  <si>
    <t>AQ-GFS 26.01.01</t>
  </si>
  <si>
    <t>3ZTB4HU8iXFnG4iJbnrS1x</t>
  </si>
  <si>
    <t>There is feedback relating to animal welfare from slaughter facility/primary processing plant to the farm.</t>
  </si>
  <si>
    <t>3ipCmjaNq5VCRiaktwooW8</t>
  </si>
  <si>
    <t>Health indicators on the exterior such as damage (scale loss, fin erosion, predator bites, handling scars, lesions resulting from aggression, parasite lesions, etc.), deformities, and internal signs (blood pH, flesh color, appearance of viscera, blood spots, etc.) shall be noted upon slaughter. There shall be a feedback system of such information in relation to farmed aquatic species health and welfare on the farm.</t>
  </si>
  <si>
    <t>12V2s4FpWw8zBFdb1VY42A</t>
  </si>
  <si>
    <t>xbaIyuRHw74GoMT8PbnKx</t>
  </si>
  <si>
    <t>lQ45YOCMiPWiP65wkwUDb</t>
  </si>
  <si>
    <t>AQ-GFS 02.03</t>
  </si>
  <si>
    <t>6ZmeVF9OhzpPWlrFt8yTB3</t>
  </si>
  <si>
    <t>The aquaculture farm and the production units have an organizational structure with defined responsibilities.</t>
  </si>
  <si>
    <t>232UM0jPqwkOKaQLENzoDs</t>
  </si>
  <si>
    <t>A clear organizational structure identifying the job functions and responsibilities shall be established, implemented, and maintained. Workers whose activities have a potential impact on food safety shall be identified.
No “N/A.”</t>
  </si>
  <si>
    <t>6t9OOHDR1k4wlUxfeynXqs</t>
  </si>
  <si>
    <t>AQ-GFS 17.01</t>
  </si>
  <si>
    <t>2eJWvyRkyrxAzTk9oqDl7Z</t>
  </si>
  <si>
    <t>Specifications for materials and services that are relevant to food safety are in place and readily available.</t>
  </si>
  <si>
    <t>1MMhNmyWB8e2VyeJuDgJJr</t>
  </si>
  <si>
    <t>A procedure shall be implemented and maintained for the control of suppliers of inputs and services that may introduce a food safety risk. The procedure shall include:
- Evaluation, approval, and continued monitoring of suppliers
- Procurement in emergency situations to ensure materials and services still conform to specifications
- Availability of records of evaluations, investigations, and follow-up actions
Specifications supporting the implementation of the standard and customer compliance shall be available.
Specifications shall be reviewed annually or when changes occur, whichever is sooner.
These changes may include the following, where relevant:
- Supplier specifications for packaging (where applicable)
- Allowable and acceptable licenses or qualifications for service providers (pest control contractors, laboratory services, etc.)
- Descriptions of customer requirements
- Defined specifications for raw materials
Descriptions of how alternate suppliers will be evaluated in the event of emergency or supply chain disruptions shall also be available.</t>
  </si>
  <si>
    <t>5HjMxha5zh3JmCKzoQNaGT</t>
  </si>
  <si>
    <t>4qMozofCzwfrQxuaLOYDm3</t>
  </si>
  <si>
    <t>AQ-GFS 26.01.05</t>
  </si>
  <si>
    <t>2tzufxjc1bYQiA3G5JUfQU</t>
  </si>
  <si>
    <t>When farmed aquatic species are bled, this is done immediately after stunning.</t>
  </si>
  <si>
    <t>39KxI462iRlYLQcyiCZqxO</t>
  </si>
  <si>
    <t>Farmed aquatic species shall be bled immediately after stunning and remain unconscious while they bleed to death. Monitoring procedures shall be in place to verify that no farmed aquatic species show signs of recovery.</t>
  </si>
  <si>
    <t>6fcJCXzXQ9ph2xVarzryWe</t>
  </si>
  <si>
    <t>AQ-GFS 27.01</t>
  </si>
  <si>
    <t>7e2AhGK8Lb4Sji1aMvf27L</t>
  </si>
  <si>
    <t>Bivalve molluscs supplied directly to the consumer are depurated.</t>
  </si>
  <si>
    <t>6nfFmH23EhHEISDLwsolgn</t>
  </si>
  <si>
    <t>Farms producing bivalve molluscs to be supplied directly for human consumption shall carry out depuration according to legal requirements or industry standards and in accordance with the requirements of the Codex Alimentarius. Records of depuration time and the parameters for effective depuration shall be in place. All batches of bivalves shall be traced to harvesting areas when received at depuration stations. Documentation or internal procedures shall demonstrate a monitoring plan, including red tides where the molluscs have been farmed.</t>
  </si>
  <si>
    <t>fpZn5YAfrwOfpIHt5wBr7</t>
  </si>
  <si>
    <t>VRG6SrwbVKrZrXujm9crD</t>
  </si>
  <si>
    <t>AQ-GFS 26.02.01</t>
  </si>
  <si>
    <t>2wUaPzZwODowV2tr0tlKPs</t>
  </si>
  <si>
    <t>Blood water is collected and treated before disposal and does not cause any veterinary or environmental threat.</t>
  </si>
  <si>
    <t>1jjCqIRujndgZ269IxBtER</t>
  </si>
  <si>
    <t>Blood water shall be contained for disposal. Treatment shall ensure no veterinary or environmental threat. Collection and disposal records shall be available for the certification body (CB) audit.</t>
  </si>
  <si>
    <t>1oGNflTpAerQDWPIkzL1jE</t>
  </si>
  <si>
    <t>28AVpmuzhuBjpHdB0yatPU</t>
  </si>
  <si>
    <t>AQ-GFS 26.01.04</t>
  </si>
  <si>
    <t>3tcLMHH5jqIljyL1MCMU1g</t>
  </si>
  <si>
    <t>Farmed aquatic species are effectively stunned, with consideration of farmed aquatic species welfare.</t>
  </si>
  <si>
    <t>3aCvo5GFZsfhnntVd0USXV</t>
  </si>
  <si>
    <t>Farmed aquatic species shall be stunned using an effective stunning method and immediately become unconscious. Monitoring procedures shall be in place.
Monitoring procedures shall include manufacturer guidance, where applicable, and effectiveness of the stunner. Refer to “Aquatic animal health code,” section “Stunning and killing methods” of the World Organization for Animal Health (www.woah.org).
If technology is available for a particular species and proven to be effective, the use of ice slurry or asphyxia shall be phased out.</t>
  </si>
  <si>
    <t>1GtQAo813EW7rEPDpQKBTh</t>
  </si>
  <si>
    <t>AQ-GFS 26.01.03</t>
  </si>
  <si>
    <t>4jRRpPIAzPQiWQ8UbR75tD</t>
  </si>
  <si>
    <t>Harvesting workers receive farmed aquatic species welfare training in relation to the slaughter process.</t>
  </si>
  <si>
    <t>2qr1eXALxvl0vff13mVC3c</t>
  </si>
  <si>
    <t>Records of training in farmed aquatic species welfare in relation to the slaughter process, including specific training in the stunning and bleeding techniques (where applicable), shall be in place. Workers shall be able to demonstrate awareness at interview.</t>
  </si>
  <si>
    <t>7nLiadzIVChd9epka2vgwx</t>
  </si>
  <si>
    <t>AQ-GFS 26.01.02</t>
  </si>
  <si>
    <t>3x5h5zptYh7GWfg826rcQ8</t>
  </si>
  <si>
    <t>The slaughter method used is specified in the aquaculture health plan (AHP) with consideration of the farmed aquatic species welfare.</t>
  </si>
  <si>
    <t>vDzIyiP1YFnMMkAknLish</t>
  </si>
  <si>
    <t>The slaughter method used shall be specified in the AHP and considers farmed aquatic species welfare. Workers shall be able to demonstrate awareness at interview.</t>
  </si>
  <si>
    <t>57qpdDwQQ3MhNY6fIas56G</t>
  </si>
  <si>
    <t>AQ-GFS 22.01.01</t>
  </si>
  <si>
    <t>78XS8fHvx6XSjhx4eetPvD</t>
  </si>
  <si>
    <t>Farmed aquatic species receive a compound feed diet which is suitable for the species farmed.</t>
  </si>
  <si>
    <t>5YKGCl5Nr3NzrK29F3krSO</t>
  </si>
  <si>
    <t>Documentation and specification of the compound feed used (including for cohabitant species) shall demonstrate its suitability.</t>
  </si>
  <si>
    <t>6inH5pgUJeX8hyB3EYnjvL</t>
  </si>
  <si>
    <t>3vLjIvLzmFDnyHGwp4sKjy</t>
  </si>
  <si>
    <t>3UnlLkDKxHKs8rUaGgUyp8</t>
  </si>
  <si>
    <t>AQ-GFS 22.01.04</t>
  </si>
  <si>
    <t>1bRGh0dd2NX45B4cbZNTuk</t>
  </si>
  <si>
    <t>Protein elements in the compound feed are not obtained from the same farmed aquatic species, unless hydrolyzed protein of the same species is verified as adequate.</t>
  </si>
  <si>
    <t>5LwA0BXVetuUogS2ACoMo2</t>
  </si>
  <si>
    <t>Feed specifications and specific records on the proteins used shall be in place, and these shall demonstrate that proteins are sourced from different farmed aquatic species. If protein elements are obtained from the same species: Protein hydrolysates (peptide size) of the same species shall be tested to verify that &lt;10,000 Daltons are permissible, and documentation from feed suppliers of such testing shall be in place. The term “hydrolyzed proteins” refers to polypeptides, peptides, and amino acids, and mixtures thereof, obtained by the hydrolysis of animal by-products.</t>
  </si>
  <si>
    <t>7Ef5Bmo0przyYtqJEPtxah</t>
  </si>
  <si>
    <t>AQ-GFS 22.01.02</t>
  </si>
  <si>
    <t>lGiy0j6KolYtIdbPTg1Hj</t>
  </si>
  <si>
    <t>Compound feed used on the farm, for both targeted species and cohabitant species, has been manufactured by and obtained from a recognized source.</t>
  </si>
  <si>
    <t>MKHQn81u6996LaVRml17w</t>
  </si>
  <si>
    <t>The compound feed manufacturing (CFM) production locations from which the feed is sourced (whether internal or external), shall be certified against at least one of the following:
i) GLOBALG.A.P. CFM standard
ii) A standard that has been successfully benchmarked against the GLOBALG.A.P. CFM standard
iii) A feed safety scheme accredited to either ISO/IEC Guide 17065 or ISO/IEC 17021*
For compound feed recognized through option iii), a letter from the feed supplier stating compliance with the GLOBALG.A.P. CFM standard version 3, section A 5, “Responsible sourcing of feed materials” shall be in place.
For option i), the CFM production locations shall be registered in the GLOBALG.A.P. IT systems (by the time of the producer’s first certification body (CB) audit) with a GLOBALG.A.P. Number (GGN) that will link it to the aquaculture producer. For options ii) and iii), registration of supplier name and accredited scheme used shall replace the GGN in the GLOBALG.A.P. IT systems. 
Refer to the GLOBALG.A.P. website, “Compound Feed Manufacturing/Recognized feed safety schemes.”
*ISO/IEC 17065 (same as EN 45011): Conformity assessment – Requirements for bodies certifying products, processes and services. 
ISO/IEC 17021 (former EN 45012): Conformity assessment – Requirements for bodies providing audit and certification of management systems.</t>
  </si>
  <si>
    <t>S68T9UgfEOsnr4eUjqyh0</t>
  </si>
  <si>
    <t>AQ-GFS 22.01.03</t>
  </si>
  <si>
    <t>7uGONKyRM2moBP5p4ytIld</t>
  </si>
  <si>
    <t>If the hatchery uses either raw and unpasteurized or live feed, this is based on a food safety and biosecurity risk assessment.</t>
  </si>
  <si>
    <t>71LFGaeamtgWwWyDclN1ut</t>
  </si>
  <si>
    <t>Specific to hatcheries: A risk assessment shall be available to show that either raw and unpasteurized or live feed (artemia, microalgae, rotifers, etc.) will not affect the biosecurity of the farmed aquatic species and will not have a negative impact on food safety and animal welfare. Evidence of routine surveillance disease monitoring for pathogens shall be in place and make up part of the risk assessment. If the use of compound feed is possible, it shall be the preferred solution.</t>
  </si>
  <si>
    <t>drBvNVtOsNf4nEP6Usq6L</t>
  </si>
  <si>
    <t>AQ-GFS 22.03.01</t>
  </si>
  <si>
    <t>7uVOS5Uj5KXORimXfjRDAm</t>
  </si>
  <si>
    <t>Specific feeds for different farmed aquatic species are clearly identified.</t>
  </si>
  <si>
    <t>2zi8Td6LZQ2mfWqfRFdBIV</t>
  </si>
  <si>
    <t>The site and records shall be verified to prove identification of feedstuffs for different farmed aquatic species.</t>
  </si>
  <si>
    <t>4WvVgaj0DmqytcECbsfj85</t>
  </si>
  <si>
    <t>2TrR6YqQsaLXmzUWlUbRs9</t>
  </si>
  <si>
    <t>AQ-GFS 24.02.01</t>
  </si>
  <si>
    <t>HInWqtoXqqYeLTJ4enJw7</t>
  </si>
  <si>
    <t>Traceability of the harvested farmed aquatic species is maintained up to the packing/process line, including packaging where the producer is responsible for packing.</t>
  </si>
  <si>
    <t>4N43SeAD5Q40gZr220Ht6h</t>
  </si>
  <si>
    <t>The farm records for all farmed aquatic species shall be available for the certification body (CB) audit.
No “N/A.”</t>
  </si>
  <si>
    <t>1YbYgCwF5emApZVepFq1X1</t>
  </si>
  <si>
    <t>2fdp0291AK18VPCACdP0xw</t>
  </si>
  <si>
    <t>2i2YBI6SiwrTAieA7cJcHQ</t>
  </si>
  <si>
    <t>AQ-GFS 25.01.04</t>
  </si>
  <si>
    <t>4E1JSxUhlgD4Mc8nOZD4CK</t>
  </si>
  <si>
    <t>Farmed aquatic species holding facilities, including live fish well boats, are NOT contaminated by blood water, factory effluent, and/or spillage or discharge from marine traffic.</t>
  </si>
  <si>
    <t>3kycN2XArFLD966nuka3Up</t>
  </si>
  <si>
    <t>Farmed aquatic species holding facilities, including live farmed aquatic species well boats, shall not be contaminated. Records of blood water and effluent disposal shall be in place and collection facilities verified. The environmental risk assessment (refer to AQ 06.03.01) shall also include fuel spillage risk at farmed aquatic species holding facilities.</t>
  </si>
  <si>
    <t>66SY7CaGuxTrJM2DldReaG</t>
  </si>
  <si>
    <t>AQ-GFS 25.01.01</t>
  </si>
  <si>
    <t>BOEpZqdRZp8KnTg9RgpHV</t>
  </si>
  <si>
    <t>Workers responsible for harvest operations have appropriate training in farmed aquatic species welfare and handling techniques.</t>
  </si>
  <si>
    <t>Yb2QVmtzDjaduCiA61m0w</t>
  </si>
  <si>
    <t>Workers shall be able to demonstrate competence at interview. Training records and certificates for each worker with allocated functions or jobs shall be verified.</t>
  </si>
  <si>
    <t>3WRQ7pBD8btmttUj5pHZl9</t>
  </si>
  <si>
    <t>AQ-GFS 21.01</t>
  </si>
  <si>
    <t>4rx63J6BIee8YEmDOxQMCx</t>
  </si>
  <si>
    <t>A sampling program, including frequency of testing, based on likely contaminants, residues, and substances for the type and location of the aquaculture operation and feed ingredients is in place.</t>
  </si>
  <si>
    <t>26EDO7wt3LL1IZrIE999HU</t>
  </si>
  <si>
    <t>Based on the food safety risk assessment, farmed aquatic species tissue residue analyses shall be carried out to verify compliance with maximum residue limits (MRLs) for approved medicines and treatments and to verify that no residues of nonapproved substances are present.
The list of substances to be analyzed shall be based on:
- Local/National legislation
- Requirements given by the customer(s) 
- Substances listed in the aquaculture health plan (AHP)
Analysis frequency shall be determined based on the risks identified in the sampling program. Analysis results shall be available for the certification body (CB) audit.
No “N/A.”</t>
  </si>
  <si>
    <t>4Igs0TcvRtcZaLqERpBzyw</t>
  </si>
  <si>
    <t>4p0dHNkic3vgGOfmZ0dCoJ</t>
  </si>
  <si>
    <t>AQ-GFS 25.01.02</t>
  </si>
  <si>
    <t>11APq77Q6G8LFPLI0u6yCk</t>
  </si>
  <si>
    <t>The condition of the farmed aquatic species is monitored regularly prior to transfer to the point of harvest, avoiding unnecessary stress of the farmed aquatic species.</t>
  </si>
  <si>
    <t>2qYia8Y8fBdJssWOLFkM9w</t>
  </si>
  <si>
    <t>Records of monitoring shall be audited by the certification body (CB). A designated worker shall be tasked with constant monitoring during transport and be appropriately trained in identifying/remedying any welfare indicators that become compromised throughout the entire transport process. Refer to AQ 04.02.04. Also applicable for subcontracted activities.</t>
  </si>
  <si>
    <t>1RYUKEpcNYM8d7OhNm7Kpw</t>
  </si>
  <si>
    <t>AQ-GFS 24.02.02</t>
  </si>
  <si>
    <t>6PRXBurgFMuJAJv5Rd0hky</t>
  </si>
  <si>
    <t>It is possible to trace a batch of farmed aquatic species from the packing case back to the brood stock.</t>
  </si>
  <si>
    <t>61LAgiWaJ9k2qjvNxSEsUT</t>
  </si>
  <si>
    <t>Traceability records throughout the life cycle shall demonstrate that all origins and movements are traceable and shall be available for the certification body (CB) audit.</t>
  </si>
  <si>
    <t>Ap0lCVLgXNtRdLMSfI7FE</t>
  </si>
  <si>
    <t>AQ-GFS 24.01.04</t>
  </si>
  <si>
    <t>1IGmvakOxft7nc70iduhzJ</t>
  </si>
  <si>
    <t>If ice comes into contact with the product, it is initially manufactured from potable water according to applicable legislative requirements and transported in hygienic containers.</t>
  </si>
  <si>
    <t>7J73i7uHmXDOn0GeVoEPgL</t>
  </si>
  <si>
    <t>Records of ice supply, the verification of water quality used in ice manufacturing, and documentation of transport conditions of ice shall be in place.</t>
  </si>
  <si>
    <t>75ZhDFwSi67hTEERmDGpdT</t>
  </si>
  <si>
    <t>6JlkZ6XHFnlTfDvJse3Aou</t>
  </si>
  <si>
    <t>AQ-GFS 24.01.03</t>
  </si>
  <si>
    <t>4F2Inuij1dSHuQHcNXrAyP</t>
  </si>
  <si>
    <t>The temperature of the product is reduced as quickly as possible towards the temperature of melting ice.</t>
  </si>
  <si>
    <t>7wWPQR0Zrf8s3roGs2MXbG</t>
  </si>
  <si>
    <t>Working instructions shall ensure appropriate cooling. The temperature records shall be available for the certification body (CB) audit.</t>
  </si>
  <si>
    <t>1XIfAEL1V3tYYly7Bh5yJu</t>
  </si>
  <si>
    <t>AQ-GFS 24.01.02</t>
  </si>
  <si>
    <t>2TIgyvqTRTeabK45TMX7v8</t>
  </si>
  <si>
    <t>For transportation to the product handling unit (PHU)/processing plant, farmed aquatic species are transported in clean conditions (containers or pipes) which prevent contamination during handling.</t>
  </si>
  <si>
    <t>75xapytfq3GoFKdRHfKY2w</t>
  </si>
  <si>
    <t>All facilities shall be available for certification body (CB) auditing activities. Cleaning records shall be available for the CB audit. Lids shall be secured to prevent loss of farmed aquatic species and leakage during handling. Workers shall be able to demonstrate awareness at interview.
No “N/A.”</t>
  </si>
  <si>
    <t>1t1Uf9Qy2KYSXOlwwK7bwY</t>
  </si>
  <si>
    <t>AQ-GFS 22.03.03</t>
  </si>
  <si>
    <t>7lJiO9rwGvosicEFw5aJmS</t>
  </si>
  <si>
    <t>Documented instructions on how to deal with contaminated feed, excess medicated feed, and flushed feed are in place.</t>
  </si>
  <si>
    <t>2DJIsVE5zDY76izP7tMsiK</t>
  </si>
  <si>
    <t>There shall be documented instructions in place regarding the storage, checking, and handling of aquaculture feeds. The documentation shall include evidence that consideration has been given to preharvest withdrawal periods following the use of flushed feed. There shall be a preharvest withdrawal period, beginning when medicated feed is flushed from the farm feeding system; flushed feeds (feed intended to clear residues from the feed system) shall have been used. 
Instructions shall include withdrawal and containment of contaminated feedstuffs.
Workers shall demonstrate awareness at interview.</t>
  </si>
  <si>
    <t>78rODxtyMFcXYUZDLre5J</t>
  </si>
  <si>
    <t>AQ-GFS 24.01.01</t>
  </si>
  <si>
    <t>2DIFMqH6YrMgnm7ExHk5a4</t>
  </si>
  <si>
    <t>Harvesting and transport, where under the responsibility of the producer, is undertaken in a way that does not compromise food safety.</t>
  </si>
  <si>
    <t>2IH9RpQisDPvf45hkULgnn</t>
  </si>
  <si>
    <t>A documented harvest plan and transport hygiene records (including temperature, where applicable) shall be in place. Transportation shall maintain traceability and follow local legislation on movement of farmed aquatic species.</t>
  </si>
  <si>
    <t>6IeKZizd7oEEGd7BJAZLvK</t>
  </si>
  <si>
    <t>AQ-GFS 22.03.02</t>
  </si>
  <si>
    <t>EzoAdY2e89Uh2Ies5bTLP</t>
  </si>
  <si>
    <t>Feeds, including all medicated feeds, are stored and handled according to label instructions to minimize any risk of contamination.</t>
  </si>
  <si>
    <t>5dM17i9XEzlikGxPntxUpz</t>
  </si>
  <si>
    <t>Proper training and instructions for storing, checking, and handling aquaculture feeds shall be in place and implemented for regular and medicated feeds (separated for different species and for parallel ownership, where applicable). The storage sites and feed components shall be checked at regular intervals for cleanliness, fungus, molds, temperature, and other potential contamination.</t>
  </si>
  <si>
    <t>4b8nrtUGbOZ2K3aWfTmjQ0</t>
  </si>
  <si>
    <t>AQ-GFS 02.10</t>
  </si>
  <si>
    <t>3OZLsO9DAYxKGcvrOxyVOP</t>
  </si>
  <si>
    <t>There is evidence that a continuous improvement plan is implemented.</t>
  </si>
  <si>
    <t>45l2PHHwCYiXvW5rEVLnSf</t>
  </si>
  <si>
    <t>A continuous improvement plan based on self-assessments/internal audits and certification body (CB) audits shall be implemented. 
Continuous improvements can be shown as a reduction in overall non-conformances during self-assessments/internal audits, resource management plans documenting improvements, or other applicable activities.</t>
  </si>
  <si>
    <t>5V6VXYDSELqNjI53IJ5iEJ</t>
  </si>
  <si>
    <t>AQ-GFS 22.02.06</t>
  </si>
  <si>
    <t>YIQcPKJtVVrvHK47VfPhP</t>
  </si>
  <si>
    <t>The producer shows evidence that there is a procedure in place to collect and store samples of feed used during the grow-out period.</t>
  </si>
  <si>
    <t>72Y1ufirs5f1REkzTYVpCM</t>
  </si>
  <si>
    <t>The producer shall show evidence that there is a procedure in place to collect and store samples of batches of feed – taken by the producer or by the feed manufacturer – starting at least four months before harvest and continued during the grow-out period. The samples shall be retained for at least six weeks after sale of the farmed aquatic species.
Workers shall be able to demonstrate awareness at interview.</t>
  </si>
  <si>
    <t>2lcjWDd2pC4Mxvjx89tTP3</t>
  </si>
  <si>
    <t>6wWLmjyL314qZ6uEJu1piK</t>
  </si>
  <si>
    <t>AQ-GFS 22.02.05</t>
  </si>
  <si>
    <t>2ptNzZCvjyQLPA35ohfcAd</t>
  </si>
  <si>
    <t>Records of feed conversion ratios (FCRs) and efficient use of feed monitoring systems are in place.</t>
  </si>
  <si>
    <t>473rXaKlnrmqzIx6pyWQ9x</t>
  </si>
  <si>
    <t>Records of FCRs and efficient use of feed monitoring systems shall be in place.
Overfeeding shall be avoided at all times.
The economic feed conversion ratio (eFCR) is the quantity of feed used to produce the quantity of fish harvested (net production is the live weight):
eFCR = Feed (in kg or mt) divided by net aquaculture production (in kg or mt; live weight)
The self-assessment/internal audit and certification body (CB) audit reports shall have at least one FCR value recorded: eFCR per production life cycle.</t>
  </si>
  <si>
    <t>5Z2RRtEQnPat8lHwqldvaz</t>
  </si>
  <si>
    <t>AQ-GFS 22.02.04</t>
  </si>
  <si>
    <t>2oKwhhNldE0F43Waj5PlJD</t>
  </si>
  <si>
    <t>Feed is consumed before the shelf life expires.</t>
  </si>
  <si>
    <t>4qgSZafCrOw3Qk6iQv2itg</t>
  </si>
  <si>
    <t>Feed for which the shelf life has expired shall not be used, but shall be disposed of in an environmentally responsible manner according to documented procedures. Feed in storage shall be verified for expiry dates on labels.</t>
  </si>
  <si>
    <t>7a81ojul2BqqaeSV71ebRq</t>
  </si>
  <si>
    <t>AQ-GFS 22.02.03</t>
  </si>
  <si>
    <t>v5Z8nPQWRHJS6URDiLGy4</t>
  </si>
  <si>
    <t>Farms obtain from their feed suppliers a declaration that the composition of each feed conforms to the GLOBALG.A.P. requirements on fishmeal and fish oil.</t>
  </si>
  <si>
    <t>5XPOmAGtpAK2aITXWf3t0Z</t>
  </si>
  <si>
    <t>Statements specifying conformance shall be in place. The compound feed supplier shall provide information on the fishmeal and fish oil composition upon request, including fish meal and fish oil percentage and, where possible, origin (wild catch, industrial by-products, other).
Farms shall have in place a fish-in/fish-out ratio (whole fish from wild catch).
The self-assessment/internal audit and certification body (CB) audit reports shall have at least two values recorded: average fish meal and fish oil percentage (where possible, both described for each origin) and the fish-in/fish-out ratio.</t>
  </si>
  <si>
    <t>3dvDjHhS7MMZqMRUw5Ktis</t>
  </si>
  <si>
    <t>AQ-GFS 22.02.02</t>
  </si>
  <si>
    <t>1taHGgUS16VUvUKDyUZ3lp</t>
  </si>
  <si>
    <t>Documentary records of feed suppliers from whom compound feeds have been purchased are kept for two years or one year longer than the life cycle of the farmed aquatic species, whichever is longer.</t>
  </si>
  <si>
    <t>7uCrofmPAl6UP1G9n4K2qD</t>
  </si>
  <si>
    <t>Records of feed purchases (e.g., invoices) shall be in place and held for two years or one year longer than the life cycle of the farmed aquatic species whichever is longer. Records shall include the type of feed, quantity, source, and date of delivery.</t>
  </si>
  <si>
    <t>17mYbzXNKGA9g0ugoT0i5a</t>
  </si>
  <si>
    <t>AQ-GFS 22.02.01</t>
  </si>
  <si>
    <t>2LZKpj7oMX6UfUU7nhevGS</t>
  </si>
  <si>
    <t>Batches of feed are traceable from the feed manufacturer to the batch of farmed aquatic species stock.</t>
  </si>
  <si>
    <t>3b4jQQz2pEibyo35sRNb4l</t>
  </si>
  <si>
    <t>Batches of feed from the feed manufacturer shall be traceable to batches of farmed aquatic species stock. A verification system or documentation shall be in place.</t>
  </si>
  <si>
    <t>1YyvfXewlDkS8n5ZwSl9JP</t>
  </si>
  <si>
    <t>AQ-GFS 20.06.05</t>
  </si>
  <si>
    <t>6Ycg8F1Y3EzFlASdxDW1vA</t>
  </si>
  <si>
    <t>Pens are clearly marked with navigation aids.</t>
  </si>
  <si>
    <t>7ioYzPz0Oq0rlShAdDGPyO</t>
  </si>
  <si>
    <t>Pens shall be appropriately marked where necessary.</t>
  </si>
  <si>
    <t>65SiBmR9xE6MmZIJH2OMh8</t>
  </si>
  <si>
    <t>sAGT3yktlismbt51J76MY</t>
  </si>
  <si>
    <t>AQ-GFS 20.07.03</t>
  </si>
  <si>
    <t>5eEnoh0Z2ZB9yk7gWbYwet</t>
  </si>
  <si>
    <t>Neither sewage nor manure is used as fertilizer.</t>
  </si>
  <si>
    <t>2fpbrHAiJZCw2suqf2bFgo</t>
  </si>
  <si>
    <t>The producer shall demonstrate that treated or untreated sewage waters and animal manure are not used on the farm. Workers shall be able to demonstrate awareness at interview.</t>
  </si>
  <si>
    <t>4Zl4dLXiCmXFVqnsslPb0x</t>
  </si>
  <si>
    <t>6aHs2oKowuokGeSHD5wKJb</t>
  </si>
  <si>
    <t>AQ-GFS 20.07.01</t>
  </si>
  <si>
    <t>4qf12VtL53aviciqJWsnrG</t>
  </si>
  <si>
    <t>Fallow periods are defined, and where there is no fallowing, this has been defined in the aquaculture health plan (AHP).</t>
  </si>
  <si>
    <t>6XqqlfrcpIkOKkAACSn3zw</t>
  </si>
  <si>
    <t>The fallowing and restocking dates for sites/ponds (where these are independent units) shall be defined and records kept. Where ponds are not fully drained, checks shall have been done to ensure all farmed aquatic species are removed from the individual units and, crucially, before treatment of any water remaining in the pond. Workers shall be able to demonstrate awareness at interview. Where there is no fallowing, this shall be defined in the AHP. A farmed aquatic species health risk assessment shall be in place.</t>
  </si>
  <si>
    <t>6x3kCxxvw1GOyT6QuqR0q0</t>
  </si>
  <si>
    <t>AQ-GFS 20.07.05</t>
  </si>
  <si>
    <t>6A62o8kIiGm8doTESgoDM4</t>
  </si>
  <si>
    <t>Dredged sediment is disposed of according to the environmental management plan (EMP).</t>
  </si>
  <si>
    <t>1O6Ul8en8FRmPGGNZ6qyjb</t>
  </si>
  <si>
    <t>Records of disposal of dredged sediment shall be in place, including disposal done by subcontractors. Any activity performed by subcontractors shall follow legislation, including when outside the farm.</t>
  </si>
  <si>
    <t>eDBIAJH7lgc2ErlgKqBdz</t>
  </si>
  <si>
    <t>AQ-GFS 20.09.01</t>
  </si>
  <si>
    <t>cPvgMx2dCSrsdhORin3SC</t>
  </si>
  <si>
    <t>Equipment and systems are designed, installed, and operated so as to minimize the risk of compromising farmed aquatic species’ health and minimize the risk of farmed aquatic species escapes.</t>
  </si>
  <si>
    <t>34SOgkANUHacVpwFg2AD9r</t>
  </si>
  <si>
    <t>Equipment and systems shall be designed, installed, and operated to minimize the risk of compromising farmed aquatic species’ health and welfare and minimize the risk of escapes. Workers shall be able to demonstrate awareness at interview.</t>
  </si>
  <si>
    <t>3bnauhR2XKWnnmjxnrNJeQ</t>
  </si>
  <si>
    <t>2uDopRKJdfSQX3cZh9O6cm</t>
  </si>
  <si>
    <t>AQ-GFS 20.07.04</t>
  </si>
  <si>
    <t>4fOYsrCWmBoNJK1RjhGrNb</t>
  </si>
  <si>
    <t>Where pond rearing is based on or complemented by inorganic fertilization, there are defined procedures available, and records are kept of any quantities of fertilizers added to the pond.</t>
  </si>
  <si>
    <t>2GBCwINljXVJRNmJcEIUDX</t>
  </si>
  <si>
    <t>Documented procedures and records of inorganic fertilizers added to pond and their quantities shall be in place. Special attention shall be given to phosphorus, considering it is a limited natural resource.</t>
  </si>
  <si>
    <t>4CWukhjgGWB3PQeG5nOpGb</t>
  </si>
  <si>
    <t>AQ-GFS 02.09</t>
  </si>
  <si>
    <t>1FM5VpOQt13eRbCUpAUyuD</t>
  </si>
  <si>
    <t>A continuous improvement plan is documented.</t>
  </si>
  <si>
    <t>xftMHmNmYPOmvEcvDtIX3</t>
  </si>
  <si>
    <t>A continuous improvement plan based on self-assessments/internal audits and certification body (CB) audits shall be documented. Continuous improvements can be shown as a reduction in overall non-conformances during self-assessments/internal audits, evaluation of a root cause analysis, documented actions, or other applicable activities.</t>
  </si>
  <si>
    <t>4uELwFnYBgXWIoEhYC0pSR</t>
  </si>
  <si>
    <t>AQ-GFS 21.03</t>
  </si>
  <si>
    <t>4ckjZjqGJzpzPvsEugKVj</t>
  </si>
  <si>
    <t>Laboratory test results are traceable to the specific batch.</t>
  </si>
  <si>
    <t>7hnIqTn6qYCSEvkFLjc9F5</t>
  </si>
  <si>
    <t>The laboratory test results shall be traceable to the specific batches or production units’ ID (refer to AQ 20.01.02).
No “N/A.”</t>
  </si>
  <si>
    <t>1EIecfs8H41dNknq6JnLCj</t>
  </si>
  <si>
    <t>AQ-GFS 20.09.05</t>
  </si>
  <si>
    <t>6YVjdbw56bhAaQXYlCKQum</t>
  </si>
  <si>
    <t>Where risk assessments show that oxygen levels could drop below the minimum for farmed aquatic species health and welfare, oxygen supplementation systems are available and maintained in good repair.</t>
  </si>
  <si>
    <t>7kvxBCThMwbrccNuhuQjLa</t>
  </si>
  <si>
    <t>An oxygenation supplementation system shall be available for the peak stocking density at lowest predictable oxygen levels. A backup oxygen supplementation system shall be available in case of failure of the principal system. For closed recirculation systems, equipment to saturate water with O2 is necessary due to the high density of farmed aquatic species. Refer to AQ 20.02.14 on the risk assessment on animal welfare.</t>
  </si>
  <si>
    <t>5Chr1AO0wkK4Hm5qUgv2b7</t>
  </si>
  <si>
    <t>AQ-GFS 21.02</t>
  </si>
  <si>
    <t>4x7iPQk2SO02xXdme4XCB1</t>
  </si>
  <si>
    <t>The laboratory used to test for likely contaminants, residues, and substances is accredited to the ISO/IEC 17025 standard or successfully participating in a proficiency ring-testing program.</t>
  </si>
  <si>
    <t>2jBbhC9N4VRCltmQJFxxaU</t>
  </si>
  <si>
    <t>Testing as required according to point AQ 21.01 shall be carried out by a laboratory accredited to ISO/IEC 17025 or having evidence of successful participation in a proficiency ring-testing program. Accreditation shall be demonstrated either on official letter head or in accreditation schedules. Documentation that shows the laboratory is in the process of accreditation to the applicable scope by a competent national authority is acceptable. Nonaccredited laboratories shall have documentary evidence of successful participation in proficiency ring-testing for the applicable scope. Where national surveillance and control programs operate, these can be used as supportive evidence.</t>
  </si>
  <si>
    <t>1z7NPEx9qL7UVltPT4XmDY</t>
  </si>
  <si>
    <t>AQ-GFS 20.09.02</t>
  </si>
  <si>
    <t>4wAY996zVmQ0IR9sb5Gl09</t>
  </si>
  <si>
    <t>Measures are in place to prevent the escape of farmed stock into the local watercourse or ingress of indigenous species into the farmed aquatic species holding areas.</t>
  </si>
  <si>
    <t>3ZPzbd3lNMGyRXECxNsBAb</t>
  </si>
  <si>
    <t>The contingency plans, records of all escaped farmed aquatic species for the previous 12 months, and documentation that escape incidents have been reported to the authorities shall be in place for all sites. The hatchery/farm shall have an effective and documented procedure to prevent accidental release of stock into the environment. Where applicable, pen structures and moorings shall be inspected according to a documented schedule based on the risk assessment. Routine maintenance and repair or replacement shall be actioned and recorded.</t>
  </si>
  <si>
    <t>4UIzPvMqxuFcrMB7CF4B7w</t>
  </si>
  <si>
    <t>AQ-GFS 20.09.03</t>
  </si>
  <si>
    <t>2lF75IyCZ4YE24f91rt7rc</t>
  </si>
  <si>
    <t>Machinery and equipment (including filters) critical to ensuring good farmed aquatic species health and welfare have maintenance records.</t>
  </si>
  <si>
    <t>6lYRaNMjNn3duRljrHuFxm</t>
  </si>
  <si>
    <t>For machinery and equipment critical to ensuring good farmed aquatic species health and welfare (e.g., oxygen probes), a record shall be kept with the following: details of maintenance and calibration, details of calibration or verification of the testing and monitoring equipment by a second party. Records demonstrating appropriate maintenance and calibration or verification shall be in place.</t>
  </si>
  <si>
    <t>7ogUJA3KgahHgsL0xuhzH9</t>
  </si>
  <si>
    <t>AQ-GFS 20.09.04</t>
  </si>
  <si>
    <t>7CDSFapLrfb6d8qPIFwtwx</t>
  </si>
  <si>
    <t>Where farmed aquatic species health and welfare is dependent upon automatic systems/equipment (oxygen level, pump pressure, etc.), the systems are equipped with alarms and backup systems.</t>
  </si>
  <si>
    <t>4hvVHzwgH5IX2E2yrXV0BE</t>
  </si>
  <si>
    <t>Where farmed aquatic species health and welfare may be compromised due to system/equipment failure, this equipment/system shall be equipped with alarms in case of failure. These alarms shall be tested on a regular basis. Records of alarm testing shall be in place. A system for notifying the responsible person(s) shall be in place.</t>
  </si>
  <si>
    <t>2sLWmLDwjX4RIw9iLBvBtE</t>
  </si>
  <si>
    <t>AQ-GFS 20.08.10</t>
  </si>
  <si>
    <t>2vDeBml820yJvpYrLPTXq7</t>
  </si>
  <si>
    <t>Sites are maintained in a clean and hygienic condition.</t>
  </si>
  <si>
    <t>1m0GKMnFS8SZsLhyPfGHOI</t>
  </si>
  <si>
    <t>Sites shall be kept in a clean and hygienic condition in order to:
- Reduce the risk of disease and pathogen spread between operation areas and/or production units
- Comply with the environmental management plan, taking into account the perimeter of the farm
No “N/A.”</t>
  </si>
  <si>
    <t>12xtoMmsI7QQenkWEVMZAu</t>
  </si>
  <si>
    <t>37duoGJiHLxEhd6NwORejP</t>
  </si>
  <si>
    <t>AQ-GFS 20.08.09</t>
  </si>
  <si>
    <t>59ECVUwROw75Lm2HUvtWen</t>
  </si>
  <si>
    <t>Unless the health status is verified in advance, brood stock/seedlings are held in quarantine until their disease status is verified prior to their transfer to other areas.</t>
  </si>
  <si>
    <t>I78Ri2djGFjRtqoCxKOtI</t>
  </si>
  <si>
    <t>Health status or quarantine records shall be in place.</t>
  </si>
  <si>
    <t>2dlDVcUpPa7mM9EyOGQN5Q</t>
  </si>
  <si>
    <t>AQ-GFS 20.08.11</t>
  </si>
  <si>
    <t>7CHAUYF4oN0E3AWjDDs4KU</t>
  </si>
  <si>
    <t>A risk assessment that includes the need for incoming water disinfection in hatcheries and subsequent impact of discharge water is in place.</t>
  </si>
  <si>
    <t>691a08fgxxI4WYN2eTAhiu</t>
  </si>
  <si>
    <t>A risk assessment that includes consideration of the need for incoming water to be disinfected in hatcheries shall be in place. If disinfection is required, it shall be carried out effectively. Reference shall be made to the environmental impact assessment (refer to AQ 06.03.01) with respect to release of pathogens and/or disinfectants.</t>
  </si>
  <si>
    <t>lwVD0y2sfcySbR28bqNW1</t>
  </si>
  <si>
    <t>AQ-GFS 02.08</t>
  </si>
  <si>
    <t>20kofxmNsdnDzAoAJXjvuw</t>
  </si>
  <si>
    <t>Effective corrective actions are taken to address non-conformances detected during the self-assessments/internal audits.</t>
  </si>
  <si>
    <t>wflw0fDpXIDUNyPyjSkfM</t>
  </si>
  <si>
    <t>Corrective actions shall be documented. Any necessary changes shall be implemented.
Compliance with all applicable Major Musts and at least 95% of applicable Minor Musts is required.
“N/A” only if no non-conformances are detected during self-assessments/internal audits.</t>
  </si>
  <si>
    <t>4wKtubLhiS6PGhw001sHbx</t>
  </si>
  <si>
    <t>AQ-GFS 20.08.08</t>
  </si>
  <si>
    <t>4C8WBYFQkWSq6QZn5P61po</t>
  </si>
  <si>
    <t>The infrastructure supports quarantine procedures for the site or farm in case of an infectious disease outbreak.</t>
  </si>
  <si>
    <t>37PobmX3XY77n4Ue9Ahwd5</t>
  </si>
  <si>
    <t>If an infectious disease breaks out, the infrastructure shall support the documented quarantine procedures.</t>
  </si>
  <si>
    <t>5Trid7RJINI5NOJDPpoz9r</t>
  </si>
  <si>
    <t>AQ-GFS 20.08.07</t>
  </si>
  <si>
    <t>2l4VUnpdlu8pZ2gs0qUky6</t>
  </si>
  <si>
    <t>There is segregation or disinfection of equipment, workers, and vehicles between operating sites to reduce transfer of diseases.</t>
  </si>
  <si>
    <t>4nLh35jBuYgae8251K7Odd</t>
  </si>
  <si>
    <t>Documented procedures and records of disinfection where required shall be in place.
No “N/A.”</t>
  </si>
  <si>
    <t>5vcbGWEHPs18Yz7noTSiZm</t>
  </si>
  <si>
    <t>AQ-GFS 20.08.05</t>
  </si>
  <si>
    <t>6XB6PojRvwfjar0PhZCDMW</t>
  </si>
  <si>
    <t>For all machinery and equipment (including filters), a record is kept of maintenance details, cleaning, and disinfecting.</t>
  </si>
  <si>
    <t>7C2kPwzuCzmwg9VXqx0Zz5</t>
  </si>
  <si>
    <t>Records of maintenance, daily cleaning, and disinfecting shall be in place for all machinery and equipment (including filters), where applicable.</t>
  </si>
  <si>
    <t>3stOu3MOVFIK022JyGb55p</t>
  </si>
  <si>
    <t>AQ-GFS 20.08.03</t>
  </si>
  <si>
    <t>49IXMSKvLFqqSZ3CvYTQrW</t>
  </si>
  <si>
    <t>Where used, harvesting containers are cleaned and disinfected before reuse and transfer to the grow-out sites.</t>
  </si>
  <si>
    <t>7MoDsiLxEeGN5tgYgZcb9R</t>
  </si>
  <si>
    <t>Records of cleaning and disinfection of harvesting containers shall be in place, where applicable.</t>
  </si>
  <si>
    <t>U04mYiOB8IJfPdKwnNe9K</t>
  </si>
  <si>
    <t>AQ-GFS 20.08.04</t>
  </si>
  <si>
    <t>3QzNLWcXpfwQyJfQDnu99n</t>
  </si>
  <si>
    <t>There is a documented equipment cleaning and disinfection plan.</t>
  </si>
  <si>
    <t>4ui93xyxNT4eUMwFX2sFTs</t>
  </si>
  <si>
    <t>The producer shall be able to demonstrate both understanding of biosecurity practices and cleaning and disinfection procedures that are suitable to the farm.
A documented cleaning and disinfection plan shall be in place, detailing the most important elements, in particular:
- Cleaning water quality
- Cleaning methods
- Cleaning agents
- Disinfectants
- Application period
- Application frequency
- Disease control
- Storage conditions of cleaning equipment to avoid risk of contaminating product
The plan shall be in place, implemented, and recorded. Equipment in direct or indirect contact with the farmed aquatic species shall be constructed of materials that do not hinder proper cleaning and disinfection. Workers shall be able to demonstrate awareness at interview.
No “N/A.”</t>
  </si>
  <si>
    <t>5cBvX3TmlHSOeevpUHG34S</t>
  </si>
  <si>
    <t>AQ-GFS 20.08.01</t>
  </si>
  <si>
    <t>YTilYG7ay6zuGUzmocpvD</t>
  </si>
  <si>
    <t>Sites have a documented biosecurity plan.</t>
  </si>
  <si>
    <t>3q2FWg0vv1QW3cIvcKZH9r</t>
  </si>
  <si>
    <t>A biosecurity plan is in place and shall include at a minimum:
- Risk assessment
- Training
- Site hygiene
- Risk of introduction of pathogens and diseases
- Systems to prevent and disinfect
- Area management plan
- Requirements to control entry and exit points to the site and equip them for cleaning and disinfecting
- Visitor authorization procedure
- Visual prohibition/warning signage around the farm perimeter or entrances
No “N/A.”</t>
  </si>
  <si>
    <t>1ftkAI02HjMR8S81Fptm6o</t>
  </si>
  <si>
    <t>AQ-GFS 20.08.06</t>
  </si>
  <si>
    <t>2tMIP2vC2LsdO8Ou9W2Dqo</t>
  </si>
  <si>
    <t>Vehicles and vessels (including all transport systems and associated equipment) used for transporting farmed aquatic species or aquaculture feed, whether owned by the producer or subcontractors, show evidence of cleaning and disinfection procedures.</t>
  </si>
  <si>
    <t>671D0j1VhyWaC1awBObjql</t>
  </si>
  <si>
    <t>The risk assessment shall specify the required cleaning and disinfection procedures. Records and corrective actions shall be in place for the self-assessment/internal audit and certification body (CB) audit. Transportation of farmed aquatic species shall maintain traceability and adherence to local legislation on movement of fish.
No “N/A.”</t>
  </si>
  <si>
    <t>6XqDrBtYjDMFUnvwbUqxja</t>
  </si>
  <si>
    <t>AQ-GFS 20.03.02</t>
  </si>
  <si>
    <t>6cx4mHZ8Qk1hafDLdQdDUc</t>
  </si>
  <si>
    <t>The producer uses only medicines and treatments that are permitted by the relevant competent authority and stipulated in the aquaculture health plan (AHP) for use in aquaculture and for the named farmed aquatic species.</t>
  </si>
  <si>
    <t>6OqPjnYeMt5o0fzie6jaOG</t>
  </si>
  <si>
    <t>The producer shall use only those medicines and treatments that are permitted by the relevant competent authority for use in aquaculture and for the named species. A list of all medicines and treatments that may be used on the farm shall be available as part of the AHP. Cross-reference with AQ 20.04.01.</t>
  </si>
  <si>
    <t>5w9J5kw9Qap5Cuz5x61geq</t>
  </si>
  <si>
    <t>AQ-GFS 20.02.23</t>
  </si>
  <si>
    <t>1vZ7A4cWK5kuL8rgIB05Vr</t>
  </si>
  <si>
    <t>A management plan for cohabitant species not intended for human consumption is in place, and this plan applies the same welfare, feed management, biosecurity, and environmental enrichment principles as for the commercially grown species.</t>
  </si>
  <si>
    <t>4D5Z9cWR7Wmj5DKrNT1Hin</t>
  </si>
  <si>
    <t>There shall be a management plan for cohabitant species not intended for human consumption (e.g., cleaner fish in salmon farming). This management plan shall apply the same animal welfare and biosecurity principles as those for the commercially grown species. Operational controls for the management of these species shall be demonstrated.
Any use of cohabitant species (e.g., cleaner fish) shall be risk-assessed.
Cohabitant species shall be sourced from known origins.</t>
  </si>
  <si>
    <t>6moTS0uCjB77ymqMRrEaKu</t>
  </si>
  <si>
    <t>4gaFPH9Pxfnx0E0q6XxpSS</t>
  </si>
  <si>
    <t>AQ-GFS 20.02.24</t>
  </si>
  <si>
    <t>6ePhUTxETEwCBoznw6CioE</t>
  </si>
  <si>
    <t>Elements of the risk assessment on animal welfare are applied for transport of live farmed aquatic species, eggs, and juveniles.</t>
  </si>
  <si>
    <t>6072EzbEQBjIb1kOzCqsIZ</t>
  </si>
  <si>
    <t>The addressed elements in the risk assessment on animal welfare shall apply to transport of live farmed aquatic species, eggs, and juveniles.
Moribund and diseased animals shall not be transported.
Waters used for transport shall have similar properties with regard to farmed aquatic species welfare parameters such as (but not limited to) oxygen, pH, salinity, and temperature. Records of measurements shall be in place. Refer to AQ 20.02.18.</t>
  </si>
  <si>
    <t>1NNYWcvzB9I6fEmMlup3nL</t>
  </si>
  <si>
    <t>AQ-GFS 02.06</t>
  </si>
  <si>
    <t>2jPbsdRFITM5EdNZ3q6QbJ</t>
  </si>
  <si>
    <t>A procedure is in place to manage and control documents and records.</t>
  </si>
  <si>
    <t>10pWZ6529GtPApzYtrElBa</t>
  </si>
  <si>
    <t>A procedure describing the management of documented information shall be implemented and maintained. A method of tracking document changes shall be established to ensure workers are accessing the most recent version.</t>
  </si>
  <si>
    <t>5GRCMUo8MYiBDoZHBRji57</t>
  </si>
  <si>
    <t>AQ-GFS 20.03.03</t>
  </si>
  <si>
    <t>42typyKND4Cxi7QToE03qr</t>
  </si>
  <si>
    <t>The producer is able to demonstrate compliance regarding maximum residue limits (MRLs) in the market where the farmed aquatic species will be traded (domestic or international).</t>
  </si>
  <si>
    <t>3fSPyuYlojXntCV9BVXYq6</t>
  </si>
  <si>
    <t>The producer shall have available a list of currently applicable MRLs for the market(s) where the farmed aquatic species are traded (whether domestic or international). The MRLs shall be identified by either demonstrating communication with clients confirming the intended market(s) or by selecting the specific country (or group of countries) where the producer intends to trade the farmed products and presenting evidence of compliance that meets the currently applicable MRLs of the country (group). Where a group of countries is targeted for trading, the producer shall comply with the strictest currently applicable MRLs. If there is any change in the list of countries of destination, this shall be updated and the certification body (CB) informed.</t>
  </si>
  <si>
    <t>4u7VKYjF6PwRg1KvP3OiXb</t>
  </si>
  <si>
    <t>AQ-GFS 02.05</t>
  </si>
  <si>
    <t>4yzthwpPcwRcENQbbfkkNR</t>
  </si>
  <si>
    <t>Records for auditing purposes are up-to-date. Records are kept for a minimum period of two years, unless a longer period is required.</t>
  </si>
  <si>
    <t>3V2e1IiizmrGsACGhLbpF1</t>
  </si>
  <si>
    <t>The producer shall keep up-to-date records, including those relating to food safety, for a minimum of two years, or a longer period depending on customer or legal requirements. If the shelf life of the product exceeds two years, records shall be retained for a period that exceeds the shelf life. Electronic records shall be valid and if they are used, the producer shall be responsible for maintaining back-ups of the information.
Documents shall be securely stored, effectively controlled, and readily accessible. For the initial certification body (CB) audit, the producer shall keep records from at least three months prior to the date of the CB audit or from the day of registration, whichever is longer. New applicants shall have full records for each area covered by the registration with all of the activities related to GLOBALG.A.P. documentation required for this area. These records shall be available for the current cycle before the initial CB audit.
No “N/A.”</t>
  </si>
  <si>
    <t>4dY9SMKOj2JoujtWU5jF8Q</t>
  </si>
  <si>
    <t>AQ-GFS 20.03.01</t>
  </si>
  <si>
    <t>bWIGF59qPB5qobxXdxLer</t>
  </si>
  <si>
    <t>If effective vaccines are available for a recurring disease, vaccination is preferred over therapeutic treatments.</t>
  </si>
  <si>
    <t>5GuffTRHbAfzQNiAUjrojQ</t>
  </si>
  <si>
    <t>The producer shall use only those vaccines that are permitted by the relevant competent authority for use in aquaculture and for the named species. A list of all vaccines that may be used on the farm shall be available as part of the aquaculture health plan (AHP). Cross-reference with AQ 20.04.01.</t>
  </si>
  <si>
    <t>5ErUG6wXUeCXuabJPdSUW6</t>
  </si>
  <si>
    <t>AQ-GFS 20.05.04</t>
  </si>
  <si>
    <t>4fklL50yQNUt8VBT5tii7N</t>
  </si>
  <si>
    <t>The farm has a contingency plan for dealing with mass mortalities.</t>
  </si>
  <si>
    <t>7xlpNIzb3nOqaEyJnCySFx</t>
  </si>
  <si>
    <t>The farm shall have a contingency plan for dealing with mass mortalities. Workers shall be able to demonstrate awareness at interview.
No “N/A.”</t>
  </si>
  <si>
    <t>32bnxD3iuIFgJa6SxSTZZE</t>
  </si>
  <si>
    <t>5WMy4S7JvPpeNmsVrCjJrO</t>
  </si>
  <si>
    <t>AQ-GFS 20.05.01</t>
  </si>
  <si>
    <t>6pYe3BKyAnVnxVc28fx3Ky</t>
  </si>
  <si>
    <t>Mortality inspection and removal from the production units are carried out according to the aquaculture health plan (AHP).</t>
  </si>
  <si>
    <t>5mPOhhAj94Lj4O1Mnc6zSY</t>
  </si>
  <si>
    <t>Mortality records shall be available for the certification body (CB) audit. Moribund farmed aquatic species shall be removed as they appear.
No “N/A.”</t>
  </si>
  <si>
    <t>3KInBvl6R8ekv0iL4RVO8L</t>
  </si>
  <si>
    <t>AQ-GFS 20.06.03</t>
  </si>
  <si>
    <t>5mHHg2GBqmJfX61UyMn0TX</t>
  </si>
  <si>
    <t>The recorded net mesh sizes are appropriate for the size of farmed aquatic species (including cohabitant species) to prevent escapes and risk of injuries to the farmed aquatic species.</t>
  </si>
  <si>
    <t>WeJkpvqzZdwAe7xTRF82z</t>
  </si>
  <si>
    <t>Records of net mesh measurement shall be in place. Net mesh size shall be appropriate for the farmed aquatic species size (including cohabitant species) to prevent escapes and risk of injuries to the farmed aquatic species.</t>
  </si>
  <si>
    <t>3IhAmVkwHYmwd1Ud9NTdu1</t>
  </si>
  <si>
    <t>AQ-GFS 20.06.04</t>
  </si>
  <si>
    <t>2JbvDffHByw6VGiS2P9NB</t>
  </si>
  <si>
    <t>Pens and mooring systems are suitably designed for their location and weather conditions according to a risk assessment and are correctly installed.</t>
  </si>
  <si>
    <t>2ckiBp9WovYzGME2Qdrh8O</t>
  </si>
  <si>
    <t>A risk assessment that considers the suitability of cage and mooring design shall be available for the certification body (CB) audit.
Specifications for cages and mooring systems shall be available, including names of the person(s) or company carrying out the installations.
Evidence of the experience/qualifications of persons responsible for installation and maintenance shall be available.
A documented maintenance plan for anchors, mooring equipment, and cages, including details of renewed parts, shall be available. Pens and mooring systems shall be maintained on a regular basis by persons with suitable training or experience and according to a written plan.</t>
  </si>
  <si>
    <t>4kkqkv4Y29YoIhIqJkkVSt</t>
  </si>
  <si>
    <t>AQ-GFS 20.05.03</t>
  </si>
  <si>
    <t>1arbU14ypAGZtlscfTo3LB</t>
  </si>
  <si>
    <t>The farm has a system for dead farmed aquatic species removal, storage, and disposal that ensures that environmental aspects are not compromised and avoids spreading of pathogens and diseases to own stock and to the wild.</t>
  </si>
  <si>
    <t>7oL5FcqVH4hzxZGDPCUaJC</t>
  </si>
  <si>
    <t>Dead farmed aquatic species shall be removed, intermediately stored, and disposed of in a way that ensures that environmental aspects are not compromised and avoids spreading of pathogens and diseases to own stock and to the wild. Farm records shall be in place to show protocols for dead farmed aquatic species removal, storage, and disposal.</t>
  </si>
  <si>
    <t>6imVKRARYKYEbRjVg7LbTg</t>
  </si>
  <si>
    <t>AQ-GFS 20.06.02</t>
  </si>
  <si>
    <t>2tNZQmIn9Fje51dOldw1XH</t>
  </si>
  <si>
    <t>Nets in use are individually identifiable and maintained in good condition.</t>
  </si>
  <si>
    <t>5JS3ouQGA9mDqAWXwSyNxr</t>
  </si>
  <si>
    <t>Maintenance records shall be kept for each net documenting age, condition, repair, types and dates of treatments/cleaning, location, net inspection records, divers’ observations (where applicable), and records of corrective actions that have been taken according to results of monitoring operations.
The integrity of the nets shall be visually inspected as frequently as required in the risk assessment or manufacturer guidelines and immediately after any special event (e.g., a storm) to ensure that any damage that may lead to risk of farmed aquatic species escapes is identified and corrected. Net strength shall be tested according to manufacturer guidelines.</t>
  </si>
  <si>
    <t>6qbD6qmKnNbzIIXt14c5L7</t>
  </si>
  <si>
    <t>AQ-GFS 20.06.01</t>
  </si>
  <si>
    <t>sUDNx63uThUOBtvdSBCHv</t>
  </si>
  <si>
    <t>Suspended pen nets never touch the bottom of the body of water.</t>
  </si>
  <si>
    <t>DH6gU7KUCkDdNtl7KAemk</t>
  </si>
  <si>
    <t>The records of depths measurements shall demonstrate that suspended pen nets never touch the bottom of the body of water in which they are suspended.</t>
  </si>
  <si>
    <t>1wcijDaPNYlJnpZQt2IeUv</t>
  </si>
  <si>
    <t>AQ-GFS 20.05.02</t>
  </si>
  <si>
    <t>yAv2IkI75wejFBKgVb2k5</t>
  </si>
  <si>
    <t>Mortalities, cause of death, and mortalities trend analysis are recorded at production unit level.</t>
  </si>
  <si>
    <t>4ebTJ2OkBBJZvgybKM9uTS</t>
  </si>
  <si>
    <t>Records of mortalities and cause of death, when known, shall be in place per production unit.
The frequency of mortalities recording shall be defined and be performed as often as possible.
Records shall also include percentage per production stage.
Workers shall show awareness of farmed aquatic species’ health status/mortality causes at interview. Actions shall be taken when trends are identified.
The self-assessment/internal audit and certification body (CB) audit reports shall have a value of the overall percentage of mortalities per production stage and values linked to the causes of death.</t>
  </si>
  <si>
    <t>1g7aICL9NQb6veUhfttjWx</t>
  </si>
  <si>
    <t>AQ-GFS 20.04.04</t>
  </si>
  <si>
    <t>4mAu3rnECoHHqLLhRfy2fx</t>
  </si>
  <si>
    <t>Preharvest withdrawal periods for relevant treatments and for relevant production units are known and strictly adhered to.</t>
  </si>
  <si>
    <t>6YHBkJBJuEatZnFqm1lHzs</t>
  </si>
  <si>
    <t>There shall be documented confirmation of the nature and the date of treatment and the date that the preharvest withdrawal period will be completed. Any farmed aquatic species subsequently sold to another farm before the preharvest period has expired, shall be identifiable as such. Required withdrawal periods for production units that may be indirectly affected by treatment of another production unit (through feed spill, sharing the same waters, etc.) shall be based on the risk assessment (refer to AQ 20.02.01 on the aquaculture health plan (AHP)). Workers shall be able to demonstrate awareness at interview.</t>
  </si>
  <si>
    <t>69tkf9xTq4aAYbrRMthWNF</t>
  </si>
  <si>
    <t>2SAvhNEQrMa7Hj8vi8cHtw</t>
  </si>
  <si>
    <t>AQ-GFS 20.04.03</t>
  </si>
  <si>
    <t>45qSzZ6bisPBG499WTN7no</t>
  </si>
  <si>
    <t>There is in place a system for identifying batches of farmed aquatic species which have received treatment requiring a preharvest withdrawal period.</t>
  </si>
  <si>
    <t>29luBMHqui347TowfOeygP</t>
  </si>
  <si>
    <t>At the site, there shall be a system for identifying – and preventing accidental harvesting of – batches of farmed aquatic species that have received treatments and are in a preharvest withdrawal period. Workers shall be able to demonstrate awareness at interview.</t>
  </si>
  <si>
    <t>6zPZUmEVfDD6aDXdjrQizg</t>
  </si>
  <si>
    <t>AQ-GFS 20.04.02</t>
  </si>
  <si>
    <t>3ulDtpSgFmpoOwo9mNI2wC</t>
  </si>
  <si>
    <t>The producer is able to provide a complete history and current overview and trend analysis of farmed aquatic species treatments and application methods.</t>
  </si>
  <si>
    <t>37b6xfZbdV0raO01rE5Fat</t>
  </si>
  <si>
    <t>All farmed aquatic species treatments and treatment trend analysis shall be recorded and carried out according to the aquaculture health plan (AHP).
Typical trend analysis may include:
- Where antibiotics are used, a trend relating to the quantity of active ingredient versus harvest tonnage can be calculated for defined batches.
- Where chemical compound treatments are used, a trend relating volumes used versus farmed aquatic species numbers produced can be calculated for defined batches.
- Number of treatments and frequencies of specific disease treatments</t>
  </si>
  <si>
    <t>6rzAuVmyYXYNyVxrw3NU6u</t>
  </si>
  <si>
    <t>AQ-GFS 20.04.01</t>
  </si>
  <si>
    <t>4ZysFb0muW0gARQdkg13jY</t>
  </si>
  <si>
    <t>The producer maintains up-to-date records of medicines and treatment purchases or deliveries, including medicated feed, and records of administering medicines/medicated feed to farmed aquatic species.</t>
  </si>
  <si>
    <t>1TrgvMSHysXdv6OQnWcGrl</t>
  </si>
  <si>
    <t>Any and all medicines and medicated feed in use/storage shall be recorded in accordance with standard requirements, and records shall be in place.
The purchase record shall include date of purchase, name of product, quantity purchased, batch number, expiry date, and name of supplier.
The administration record shall include batch number, date administered, identity of farmed aquatic species group treated, quantity or biomass of farmed aquatic species treated, dosage, method of administration and total quantity of medicine used, date treatment finished, date withdrawal period completed, earliest date the farmed aquatic species are available for consumption, name of the person(s) who administered the medicine by date.</t>
  </si>
  <si>
    <t>5lUG9MCnmbqQuE7GCzd9Gw</t>
  </si>
  <si>
    <t>AQ-GFS 20.03.08</t>
  </si>
  <si>
    <t>1xm1ElekxFXQZ7MXQcQOB3</t>
  </si>
  <si>
    <t>Antibiotic agents are only applied following the diagnosis of an infectious bacterial disease.</t>
  </si>
  <si>
    <t>2iHomCUNA3g1G83K6v93XQ</t>
  </si>
  <si>
    <t>Antibiotic agents shall not be used prophylactically, but shall be applied as a therapeutic treatment only where an infectious bacterial disease is diagnosed. Refer to the aquaculture health plan (AHP).</t>
  </si>
  <si>
    <t>3pltv0tUDnK1SYt2mwMoCN</t>
  </si>
  <si>
    <t>AQ-GFS 20.03.07</t>
  </si>
  <si>
    <t>2RiRELntovbVS8SBa2Y4Ba</t>
  </si>
  <si>
    <t>When stocks are vaccinated, it is according to the aquaculture health plan (AHP) under AQ 20.02.01.</t>
  </si>
  <si>
    <t>3VsSXzJpYaqE09UNfjTgiB</t>
  </si>
  <si>
    <t>The vaccination records shall be available for the certification body (CB) audit.</t>
  </si>
  <si>
    <t>77p115MaHGlynSHB7tUliX</t>
  </si>
  <si>
    <t>AQ-GFS 20.03.06</t>
  </si>
  <si>
    <t>5pITdl2GHazMDHg8Zinpug</t>
  </si>
  <si>
    <t>Neither natural nor synthetic hormones nor antibiotic agents are used for the purpose of growth promoting.</t>
  </si>
  <si>
    <t>67OA99GvRuBN2YRLVRv5Un</t>
  </si>
  <si>
    <t>The producer shall be able to demonstrate that hormones and antibiotic agents are used properly and not for promoting growth.</t>
  </si>
  <si>
    <t>4tYggypoyyiTbigEnF5tNl</t>
  </si>
  <si>
    <t>AQ-GFS 20.03.05</t>
  </si>
  <si>
    <t>3KuHRjqHyH18tXDPfpyR48</t>
  </si>
  <si>
    <t>Mixing feed with medicines on the farm is avoided. When justified, this practice follows the medication and treatment requirements listed in the aquaculture health plan (AHP).</t>
  </si>
  <si>
    <t>5NpP4QHEfKMoknrz69xwVY</t>
  </si>
  <si>
    <t>Mixing feed with medicines on the farm shall be avoided. The practice shall be used only when justified, and in those rare cases shall follow medication and treatment requirements listed in the AHP.
Records for this practice shall include:
- Target with justification
- Person responsible for prescription
- Trained person responsible for mixing feed with medicines
- Records of feed used
- Active ingredient and product name
- Concentrations used and mixing procedures following label instructions
- Feeding administration procedure
- Evidence of active ingredient concentration
- Withdrawal times</t>
  </si>
  <si>
    <t>6wNyOYxEywi4It1aUt0PVU</t>
  </si>
  <si>
    <t>AQ-GFS 20.03.04</t>
  </si>
  <si>
    <t>7FqVaGHjJWHKpTKvlzHRvJ</t>
  </si>
  <si>
    <t>Vaccines, medicines, and treatments used on the farm are authorized and/or prescribed by a certified veterinarian/aquatic animal health professional.</t>
  </si>
  <si>
    <t>5qUlSlYNuk5zve8Rd1dvre</t>
  </si>
  <si>
    <t>Vaccines, medicines, and treatments used on the farm shall be authorized and/or prescribed by a certified veterinarian/aquatic animal health professional. Application has to be carried out according to label instructions and veterinary prescriptions, following the instructions included in the aquaculture health plan (AHP). Where the prescription follows the cascade principle, this shall be clearly recorded with justification for each treatment.</t>
  </si>
  <si>
    <t>2zG9VNeFUC1tsRWlLNR4fQ</t>
  </si>
  <si>
    <t>AQ-GFS 20.01.05</t>
  </si>
  <si>
    <t>5VkUrRrMsEmXrQDaOu0zCv</t>
  </si>
  <si>
    <t>Seedlings originate from a supplier (internal or external) with GLOBALG.A.P. certification for the Integrated Farm Assurance (IFA) standard for aquaculture.</t>
  </si>
  <si>
    <t>5r0yODWcPx2ffqZOVaniV</t>
  </si>
  <si>
    <t>The records and certificates shall be available for the certification body (CB) audit. Management shall be able to demonstrate awareness at interview.
- Certification audit:
For initial compliance purposes, it is required that seedlings suppliers are registered with a GLOBALG.A.P. Number (GGN) in the GLOBALG.A.P. IT systems (as “GLOBALG.A.P. aquaculture seedlings (ova/juvenile)”) at the time of the producer’s initial CB audit. The supplier shall be able to show evidence of a self-assessment and provide a letter of commitment to certification by next CB audit.
- Subsequent audit (second CB audit):
Suppliers shall have GLOBALG.A.P. certification or certification to a GLOBALG.A.P. benchmarked scheme.
Ongoing compliance at subsequent audits of the seedling supplier(s) (whether internal or external suppliers), is required.
- After this first year, any additional seedling suppliers that start supplying the farm with GLOBALG.A.P. certification, shall be registered in the GLOBALG.A.P. IT systems from the moment seedlings are purchased and shall demonstrate their GLOBALG.A.P. certification status at their first CB audit after they started supplying.
No “N/A.”</t>
  </si>
  <si>
    <t>6eaxQshM5yuY2WLlQ8amUS</t>
  </si>
  <si>
    <t>4WlZbtneSSyL7ex31WfHay</t>
  </si>
  <si>
    <t>AQ-GFS 20.02.01</t>
  </si>
  <si>
    <t>2nlQl58uswx01JmO7YVMSM</t>
  </si>
  <si>
    <t>An aquaculture health plan (AHP) is available, updated during the last 12 months, for the last production cycle, or whenever new medicines or treatments not previously used have been added.</t>
  </si>
  <si>
    <t>aEiA7mmUxwyRodFze8Gh2</t>
  </si>
  <si>
    <t>Please refer to the criteria listed under AQ 20.02.01 in the document "Integrated Farm Assurance Smart/GFS Principles and Criteria for Aquaculture – Finfish, Crustaceans, Molluscs, Seaweed."</t>
  </si>
  <si>
    <t>2gIyMiEH1qXErYHL9S4uzf</t>
  </si>
  <si>
    <t>AQ-GFS 20.02.02</t>
  </si>
  <si>
    <t>6D90zTt7WJYno8CEZh09nF</t>
  </si>
  <si>
    <t>Equipment is designed and fit for the purpose of avoiding physical damage and ensuring minimal stress to the farmed aquatic species.</t>
  </si>
  <si>
    <t>1LQHzsLfTVhmJciAK7RhSR</t>
  </si>
  <si>
    <t>Pumps, surfaces, and equipment that come into contact with farmed aquatic species, including vaccination facilities, shall be suitably designed and operated to avoid physical damage and to ensure minimal stress to the farmed aquatic species.</t>
  </si>
  <si>
    <t>3YFt2KIGjTcLzpEHdqo5Hc</t>
  </si>
  <si>
    <t>AQ-GFS 20.02.03</t>
  </si>
  <si>
    <t>3UlfAMbYO4uqLq9NBgFAwm</t>
  </si>
  <si>
    <t>Where there is a legal requirement for health status certification, farmed aquatic species or seedlings introduced to the farm are certified free from known diseases.</t>
  </si>
  <si>
    <t>748y0vwMDPGZ3fpl5m512A</t>
  </si>
  <si>
    <t>Farmed aquatic species or seedlings introduced to the farm shall be certified free from known diseases. Records shall be available on site. If there is no corresponding legal requirement, refer to AQ 20.02.06.</t>
  </si>
  <si>
    <t>10UmMjE3JrA2ROUCgy7klS</t>
  </si>
  <si>
    <t>AQ-GFS 20.02.20</t>
  </si>
  <si>
    <t>7CmK2H1LLQDTi7LykV6wlR</t>
  </si>
  <si>
    <t>Periods of crowding, time out of the water, grading, transport, and fasting are recorded and justified by the certified veterinarian/aquatic animal health professional.</t>
  </si>
  <si>
    <t>TVWIwBfBe8bXpsJEn70tL</t>
  </si>
  <si>
    <t>For each particular farmed aquatic species, the number and length of periods of crowding, grading, time out of water, transport, and fasting (prior to harvesting, vaccination, transport, etc.) shall follow the certified veterinarian/aquatic animal health professional’s guidelines included in the aquaculture health plan (AHP), with limits to the duration and frequency of each period established. Records showing adherence shall be available.
Crowding shall consider the equipment used and the water quality. Crowding may also occur when feeding or during other routine processes.</t>
  </si>
  <si>
    <t>180yPkcHGUErhUjWG409h0</t>
  </si>
  <si>
    <t>AQ-GFS 20.02.04</t>
  </si>
  <si>
    <t>5USUhpQM2XKRzLfPImopzt</t>
  </si>
  <si>
    <t>Brood stock prior to breeding is screened and verified free of diseases that may be vertically transmitted.</t>
  </si>
  <si>
    <t>qsmHKwV4aSilxXAcRQkUD</t>
  </si>
  <si>
    <t>Records and certificates shall be in place showing that brood stock prior to breeding has been screened and verified free of diseases that may be vertically transmitted.</t>
  </si>
  <si>
    <t>3wkqT6nxWRS4HyN7cHieYS</t>
  </si>
  <si>
    <t>AQ-GFS 20.02.21</t>
  </si>
  <si>
    <t>4eCdG6XaCZp4kADTnJ5uiP</t>
  </si>
  <si>
    <t>Feedback relating to animal welfare from the preceding production stage is in place and recorded.</t>
  </si>
  <si>
    <t>fkinwxpR7s7wY1pKAmGCj</t>
  </si>
  <si>
    <t>From the farm to the hatchery/nursery and from the slaughter facility/primary processing to the grow-out farms, health and welfare indicators of the farmed aquatic species such as mortalities, exterior damage (scale loss, fin erosion, predator bites, handling scars, lesions resulting from aggression, parasite lesions, etc.), and deformities, shall be noted upon arrival: at the farm, when arriving from hatcheries and/or at the slaughter/processing plant, when arriving from grow-out stages.
There shall be a system in place for recording and sharing farmed aquatic species health and welfare information, and for making necessary improvements and changes based on the feedback.</t>
  </si>
  <si>
    <t>3xZkwSyJiP3ynGKJZxoIdA</t>
  </si>
  <si>
    <t>AQ-GFS 17.02</t>
  </si>
  <si>
    <t>3cgQG49eXFAirl8sZLCd8z</t>
  </si>
  <si>
    <t>Procedures are in place to manage and handle non-conforming products.</t>
  </si>
  <si>
    <t>CElrzGcqwzICchQ47QNYx</t>
  </si>
  <si>
    <t>Documented procedures shall be in place specifying that all non-conforming products be clearly identified and quarantined as appropriate. These products shall be handled or disposed of according to the nature of the problem and/or specific customer requirements.</t>
  </si>
  <si>
    <t>2T0W1tdSPvm0WMCnQerja6</t>
  </si>
  <si>
    <t>AQ-GFS 20.01.06</t>
  </si>
  <si>
    <t>1hhXMNP7QojpSqP0DZW9e6</t>
  </si>
  <si>
    <t>Following certification, all stocked farmed aquatic species have spent their entire life on GLOBALG.A.P. registered farm(s).</t>
  </si>
  <si>
    <t>6aIqQQHmnKSlma4aDAXMW6</t>
  </si>
  <si>
    <t>Movement traceability records shall be in place to prove that all stocked farmed aquatic species since certification come only from GLOBALG.A.P. registered farms.</t>
  </si>
  <si>
    <t>2EeKr0cRpkMdlHKWjaJrmu</t>
  </si>
  <si>
    <t>AQ-GFS 20.02.22</t>
  </si>
  <si>
    <t>1JHptuK00Ipj71TqSmKt2m</t>
  </si>
  <si>
    <t>Culling of farmed aquatic species is done according to prescribed methods respecting animal welfare and the aquaculture health plan (AHP).</t>
  </si>
  <si>
    <t>5BTAqFE8xCJCrovmdTXUjd</t>
  </si>
  <si>
    <t>Culling of farmed aquatic species (removal, killing and disposal, including extraneous species, sick or deformed specimens) shall be done according to prescribed methods, including safe disposal. Culling procedures shall be in place. Cross-reference with AQ 20.02.01 on the AHP.</t>
  </si>
  <si>
    <t>70p4tPY8KOIyyA3rSph8hc</t>
  </si>
  <si>
    <t>AQ-GFS 20.02.19</t>
  </si>
  <si>
    <t>fbstJGsK246eGb28ZlCOk</t>
  </si>
  <si>
    <t>Farmed aquatic species are treated and handled at all times in such a way as to protect them from pain, stress, injury, and disease.</t>
  </si>
  <si>
    <t>6g1GeiN0MJAGXrSZ7y0RQV</t>
  </si>
  <si>
    <t>Farmed aquatic species shall, at all times, be treated and handled in such a way as to protect them from pain, stress, injury, and disease. Workers shall be able to demonstrate awareness at interview.
No “N/A.”</t>
  </si>
  <si>
    <t>1FiuRJTxywB2DTwUdKwWnu</t>
  </si>
  <si>
    <t>AQ-GFS 20.02.18</t>
  </si>
  <si>
    <t>5twka7AMDso2nh6LkHTuOt</t>
  </si>
  <si>
    <t>The farm/hatchery/transport and holding facilities have a routine water quality monitoring and control program based on a risk assessment and taking into account potential contamination, farmed aquatic species health and welfare, and the production system.</t>
  </si>
  <si>
    <t>3Y2wqC9gv5GvgvtosG5EHH</t>
  </si>
  <si>
    <t>The farm shall have in place a monitoring and control program based on a risk assessment for water quality to ensure that the health and welfare of the farmed aquatic species is not compromised. The risk assessment (refer to AQ 20.02.16) shall include relevant water quality parameters, fluctuations, and sampling points (at farm or production unit level), such as temperature, dissolved oxygen, carbon dioxide, dissolved nitrogen (over-saturation), pH, ammonia, nitrate, nitrite, suspended solids, and microbiological parameters (e.g., fecal indicators), among others identified in the risk assessment as necessary. Records for each site shall be in place. Frequency shall be related to the aquaculture system used and shall be established by the risk assessment. Laboratory testing shall occur in a manner consistent with industry requirements and prevailing regulations.
No “N/A.”</t>
  </si>
  <si>
    <t>5cWTvn8q6jvSYglaH4ugxt</t>
  </si>
  <si>
    <t>AQ-GFS 20.02.17</t>
  </si>
  <si>
    <t>7w6AIuDRxuvOG1qa5KrBdw</t>
  </si>
  <si>
    <t>The infrastructure of the facilities ensures no cross contamination of the intake water.</t>
  </si>
  <si>
    <t>74ew9Py1RP2nHYvMiJT4Vy</t>
  </si>
  <si>
    <t>Intake and discharge shall be controlled and independent from each other in order to avoid unwanted cross contamination of intake water. This aspect shall be included in the risk assessment (refer to AQ 01.02.01).</t>
  </si>
  <si>
    <t>30KQ7BMrjPOcVv2zReijF1</t>
  </si>
  <si>
    <t>AQ-GFS 20.02.15</t>
  </si>
  <si>
    <t>2qzwTulCyOgodBZisD0pzh</t>
  </si>
  <si>
    <t>The producer considers enhancing the rearing conditions to improve performance and animal welfare of the farmed aquatic species.</t>
  </si>
  <si>
    <t>3dTTU3TvSNzdurw4NnEhzM</t>
  </si>
  <si>
    <t>Based on the increased understanding of the husbandry of farmed aquatic species, consideration shall be given to better meeting physiological and behavioral needs, e.g., through environmental enrichments.
Efforts shall be made to give farmed aquatic species an environment which is suitable to their needs. For instance, considerations shall be given to social, structural, sensory, and dietary enrichments.</t>
  </si>
  <si>
    <t>5jg4mMjhmV5a9P0xLWBosI</t>
  </si>
  <si>
    <t>AQ-GFS 20.02.16</t>
  </si>
  <si>
    <t>656yPfrw2WYnYBvLo1kZek</t>
  </si>
  <si>
    <t>A risk assessment is conducted to demonstrate that water quality does not compromise food safety or farmed aquatic species health and welfare.</t>
  </si>
  <si>
    <t>2StOBzwupUCXuObM6VWtPp</t>
  </si>
  <si>
    <t>A documented risk assessment shall be in place covering all potential water pollution sources affecting food safety or farmed aquatic species health and welfare. Where risks have been identified, measures such as water treatment, filtration, disinfection, etc. shall be taken.
Water sources not suitable for the aquaculture process shall, where available, be clearly marked.
No “N/A.”</t>
  </si>
  <si>
    <t>3ZdJ0AeaZtPitqApXJMLbw</t>
  </si>
  <si>
    <t>AQ-GFS 20.02.12</t>
  </si>
  <si>
    <t>4Vov2yjMLOexJaLrFxbi7n</t>
  </si>
  <si>
    <t>The farm has in place a system to ensure appropriate feeding levels and feed usage records.</t>
  </si>
  <si>
    <t>42u6XLlhsJ65yGtMGFaiae</t>
  </si>
  <si>
    <t>The farm shall have in place a system to ensure that feeding levels are in accordance with needs based on, e.g., feed manufacturer’s guidelines or farming experience. The system shall ensure an even distribution of feed to the population, and have a mechanism for the adjustment of feeding levels depending on appetite and expected biomass and for minimizing feed waste, avoiding competition, and mitigating aggression. Feeding records shall be present and shall demonstrate monitoring of feed efficiency.</t>
  </si>
  <si>
    <t>2SqnO5ahT4LjMzl7zt0N4T</t>
  </si>
  <si>
    <t>AQ-GFS 20.02.14</t>
  </si>
  <si>
    <t>1PAkywr9jN1GGj0qfOUDtv</t>
  </si>
  <si>
    <t>A risk assessment for animal welfare is conducted.</t>
  </si>
  <si>
    <t>2vR8JJuDm2pHwio43O1Fql</t>
  </si>
  <si>
    <t>An up-to-date, documented risk assessment with associated control measures on animal welfare shall be present, which includes, but is not necessarily limited to:
- Predation
- Extraneous species present in the farm unit
- Intensity and changes in artificial/sun light; diurnal rhythm
- Acoustic disturbance and vibrations due to (engines, pumps, aerators, etc.)
- Visual disturbances (moving objects, persons, shadows, etc.)
- Design and method of farmed aquatic species grading and counting systems
- Electricity leakage into the holding facilities
- Biotic factors (e.g., algal blooms)
- Contaminations (contingency plan mandatory)
- Physical marking – invasive procedure
- Water flow rate
Cross-reference with AQ 01.02.01.
There shall be documented evidence that any animal welfare problem seen during a certification body (CB) audit is dealt with appropriately and without delay.</t>
  </si>
  <si>
    <t>2Y5Dlkckip0eWCcBNrvd1k</t>
  </si>
  <si>
    <t>AQ-GFS 20.02.11</t>
  </si>
  <si>
    <t>3rtJbCshkyno7tSCaJMuMD</t>
  </si>
  <si>
    <t>Size variation within stocks of farmed aquatic species is controlled.</t>
  </si>
  <si>
    <t>5ZDivybhOaeCU3o18i82ZV</t>
  </si>
  <si>
    <t>Size variation within one holding unit (tank, pond, net pen, rope) shall be monitored. Levels at which size grading is necessary for the species shall be established and justified. Procedures shall be present to assess and minimize factors affecting size variation. All grading events shall be recorded.</t>
  </si>
  <si>
    <t>28ixqyq07Jx6VxQg1mYapc</t>
  </si>
  <si>
    <t>AQ-GFS 20.02.13</t>
  </si>
  <si>
    <t>3wWM6xXw9L5moMvNAS0gYE</t>
  </si>
  <si>
    <t>The farm/hatchery/transport operates according to set densities.</t>
  </si>
  <si>
    <t>4EzjCGgNpfPwg2cWi4BQJF</t>
  </si>
  <si>
    <t>A density shall be established in relation to farmed aquatic species’ size, production stage, environment, and production system. Where there are no corresponding legislative requirements, the farm shall show that limits are based on scientific evidence or industry best practices regarding health and welfare and food safety. Density limits shall not be set as an average for the system or as a production cycle average. Set densities shall not be exceeded. Stocking densities shall be calculated, and records shall be in place.</t>
  </si>
  <si>
    <t>1ZvxRSlqKWjw4TfX5HZ1oT</t>
  </si>
  <si>
    <t>AQ-GFS 20.02.09</t>
  </si>
  <si>
    <t>3QLfzPA8N6W9BcTegEooS6</t>
  </si>
  <si>
    <t>The producer demonstrates both understanding of hygiene practices regarding farmed aquatic species health and welfare, and implemented hygiene procedures which are suitable to the farm.</t>
  </si>
  <si>
    <t>9hcM4dADParDvMGkAIgFy</t>
  </si>
  <si>
    <t>A documented hygiene plan shall detail the most important elements regarding farmed aquatic species health and welfare:
- Water quality
- Cleaning methods
- Cleaning agents (labeled for food contact surfaces, where appropriate)
- Disinfectants
- Application period
- Application frequency 
- Collection and handling of mortalities
The plan shall be implemented and recorded. Workers shall be able to demonstrate awareness at interview. Cross-reference with AQ 03.03.
No “N/A.”</t>
  </si>
  <si>
    <t>2go8K87af5VxtwI74P7Xk5</t>
  </si>
  <si>
    <t>AQ-GFS 20.02.10</t>
  </si>
  <si>
    <t>nskOxwDWXhcYstVlxsij5</t>
  </si>
  <si>
    <t>Farmed aquatic species batch numbers, average weight, and total biomass are monitored at production unit level.</t>
  </si>
  <si>
    <t>5JwzMFhpdx6ijUpwYwa5Ts</t>
  </si>
  <si>
    <t>Farmed aquatic species batch numbers, average weight, and total biomass shall be monitored at production unit level. Records of monitoring and documentation shall be available.</t>
  </si>
  <si>
    <t>21DDcplwE2JbdUPCCbD1Hq</t>
  </si>
  <si>
    <t>AQ-GFS 20.02.08</t>
  </si>
  <si>
    <t>2PRbymowThGxALRbXeooqi</t>
  </si>
  <si>
    <t>The hatchery/farm has in place a system to monitor and register farmed aquatic species health and welfare indicators and all disease occurrences.</t>
  </si>
  <si>
    <t>6LtgiKk95imMx21cBmoRkm</t>
  </si>
  <si>
    <t>A system to monitor and register farmed aquatic species health and welfare indicators and all disease occurrences at hatcheries/farm sites shall be in place.
The register shall contain at least:
- Observations
- Diagnosis 
- Treatment
- Mortalities
Appropriate mechanisms for on-site checking and records of identification for health and welfare indicators shall be in place, including visual monitoring (directly or by video). The checking shall demonstrably be used as an early warning system for farmed aquatic species health and welfare, and additional care shall be shown in cases of abnormalities.
Health and welfare observations shall be recorded at a minimum on a weekly basis.
Workers shall be able to demonstrate awareness at interview.
No “N/A.”</t>
  </si>
  <si>
    <t>79gJBcLl9GST5V6lCrMsWM</t>
  </si>
  <si>
    <t>AQ-GFS 20.02.07</t>
  </si>
  <si>
    <t>6rqgP78ZTjhdQsSdcthciL</t>
  </si>
  <si>
    <t>Documented instructions to notify the relevant competent authority of disease problems, where stipulated by law or by the World Organization for Animal Health (WOAH), are in place.</t>
  </si>
  <si>
    <t>1DXfeFVwPQ6KSFdzXzq8FD</t>
  </si>
  <si>
    <t>The producer shall demonstrate knowledge of which notifiable diseases or types of mortality events shall be reported to the statutory authority or WOAH. At a minimum, any diseases stipulated as notifiable by the WOAH shall be disclosed (www.woah.org).
No “N/A.”</t>
  </si>
  <si>
    <t>71yuIZsuKLzreoieA9OmHb</t>
  </si>
  <si>
    <t>AQ-GFS 20.02.05</t>
  </si>
  <si>
    <t>2rN3GVlcOVqGM0r8iwMvXa</t>
  </si>
  <si>
    <t>Seedling suppliers (internal or external) provide a health assessment report.</t>
  </si>
  <si>
    <t>2CNC2hgOtpupHBxxuXs2RN</t>
  </si>
  <si>
    <t>The condition of the farmed aquatic species shall have been assessed, and analytical test certificates of routine surveillance disease monitoring of seedlings, at least for known diseases for the specific species as defined in the aquaculture health plan (AHP), shall be available. Records shall include information on sampling protocols, analysis type, frequency, and results. The competent authority shall recognize the laboratory used for notifiable disease monitoring.</t>
  </si>
  <si>
    <t>3AC60PuWRwSAP00VnriRD</t>
  </si>
  <si>
    <t>AQ-GFS 20.02.06</t>
  </si>
  <si>
    <t>ckADYQKp0ksfucY9zCic7</t>
  </si>
  <si>
    <t>Farmed aquatic species intended to be moved show a state of good health and welfare following established parameters.</t>
  </si>
  <si>
    <t>5LInRV34D2yABtrYflOjML</t>
  </si>
  <si>
    <t>Farmed aquatic species intended to be moved shall show a state of good health and welfare following established parameters (including cleaner fish). Risk assessment of the common diseases of the species/location before moving to grow-out areas shall be in place.
No “N/A.”</t>
  </si>
  <si>
    <t>4kcaU4WXfhEt5ulhkgopSv</t>
  </si>
  <si>
    <t>AQ-GFS 13.05</t>
  </si>
  <si>
    <t>5koPocJpjJFmj45m909Yll</t>
  </si>
  <si>
    <t>A documented test of the traceability system is conducted annually.</t>
  </si>
  <si>
    <t>5yWerjY4ZBacdNHhxIlAJx</t>
  </si>
  <si>
    <t>A documented test of the traceability system shall be conducted annually. This exercise may be included with the test of recall and withdrawal procedures, or may be carried out separately, depending on the type of production.</t>
  </si>
  <si>
    <t>6ehX3RzDZIIJzYqKcTGkAv</t>
  </si>
  <si>
    <t>AQ-GFS 07.04.03</t>
  </si>
  <si>
    <t>6huiN4Bp75VKAQStD86GOx</t>
  </si>
  <si>
    <t>Farms established between May 1999 and April 2008 within mangroves, the natural intertidal zone, or a high conservation value area show evidence that they are in the process of being retired, rehabilitating the area, and, if necessary, compensating surrounding communities. From the date of first certification, a maximum of three years is allowed to complete the retirement and rehabilitation process, after which new locations (if any, outside these areas) may be considered for certification.</t>
  </si>
  <si>
    <t>49Xlnjq4wyvn50ApsFevTv</t>
  </si>
  <si>
    <t>There shall be a documented rehabilitation plan containing at least the objective(s), time frame, means, activities, expected output, and financing and compensation provisions in agreement with local communities. Evidence of recent funding of rehabilitation (plans) shall be available. The information shall be made public. Refer to the Convention on Wetlands (Ramsar) – Resolution VII.21, “Enhancing the conservation and wise use of intertidal wetlands” (adopted at the seventh Meeting of the Conference of the Contracting Parties to the Convention on Wetlands, San José, Costa Rica, 10–18 May 1999), article 15, “Contracting Parties to suspend the promotion, creation of new facilities, and expansion of unsustainable aquaculture activities harmful to coastal wetlands.”</t>
  </si>
  <si>
    <t>11ZC60E3YAtAUx5wNuuXwj</t>
  </si>
  <si>
    <t>45MP0y5ShDJvd4ClahxmAH</t>
  </si>
  <si>
    <t>AQ-GFS 07.04.05</t>
  </si>
  <si>
    <t>27l4EFvBAHFyoDT3TVwk76</t>
  </si>
  <si>
    <t>Mangroves are removed under prescribed purposes only.</t>
  </si>
  <si>
    <t>2YmMedSbKddJ21oWhoBDNN</t>
  </si>
  <si>
    <t>The removal of mangrove vegetation shall be allowed only for channels or piping that service sites above the intertidal zones, and when official permits of the public sector have been granted and a rehabilitation plan is part of the permit.
Restoration of removed mangroves shall be equal to or exceed the area removed and shall replicate the diversity of species removed.</t>
  </si>
  <si>
    <t>6sZEoXfiaIEOf1qdpjUGSt</t>
  </si>
  <si>
    <t>AQ-GFS 19.01.08</t>
  </si>
  <si>
    <t>3yIgt38FWhB5kS5sLwEx2q</t>
  </si>
  <si>
    <t>Facilities and equipment are suitable for measuring and/or mixing chemical compounds to ensure safe and accurate dosage.</t>
  </si>
  <si>
    <t>2WLOpJbFMejPvwCrubPZhi</t>
  </si>
  <si>
    <t>The chemical compound measuring/mixing areas shall have suitable equipment for accurate measuring and dosing of all chemical compounds in store, including measuring cups, jars, and scales. Dosing equipment shall be identified and where relevant, shall be regularly calibrated or verified with documentary evidence and justified frequency. The equipment shall not be used for other purposes. Calibration shall be traceable to a national or international standard or method.
No “N/A.”</t>
  </si>
  <si>
    <t>4G6L5rXAv5opyJXaaJSspR</t>
  </si>
  <si>
    <t>5mdYYXLIFyNI492xPC4Wrk</t>
  </si>
  <si>
    <t>4KNecaj2zOCw1W0vlv5JYW</t>
  </si>
  <si>
    <t>AQ-GFS 07.04.06</t>
  </si>
  <si>
    <t>CHXYDBWBMiIRxEmuTpHD3</t>
  </si>
  <si>
    <t>There is a rehabilitation plan in place for when a site operation within mangroves or other sensitive ecosystems is retired.</t>
  </si>
  <si>
    <t>1Htdyq9ZOyAXkxl59AHAsc</t>
  </si>
  <si>
    <t>There shall be in place a documented rehabilitation plan for when operations in mangroves or other sensitive ecosystems are retired. The plan shall contain at least objective(s), means, activities, expected output and financing.
Restoration of removed mangroves shall be equal to or exceed the area removed and shall replicate the diversity of species removed.</t>
  </si>
  <si>
    <t>41ucpJLDO2LQwYUKSKZdur</t>
  </si>
  <si>
    <t>AQ-GFS 20.01.01</t>
  </si>
  <si>
    <t>6yd042FbeMPIYZ26ntcp2D</t>
  </si>
  <si>
    <t>Farmed aquatic species are traceable to the previous farm(s) and back to their origins, including identification of corresponding batch(es) of seedlings and parents.</t>
  </si>
  <si>
    <t>68b4Lkx71XbdXs5eW8Ef8D</t>
  </si>
  <si>
    <t>Farmed aquatic species shall be traceable to the previous farm(s) and back to their origins, including identification of corresponding batch(es) of seedlings and parents. Traceability records shall be on site.
No “N/A.”</t>
  </si>
  <si>
    <t>75XwcsXhRFRiBvsb2jxbbn</t>
  </si>
  <si>
    <t>AQ-GFS 20.01.03</t>
  </si>
  <si>
    <t>3JuArFjA8xEWdomXppHGK</t>
  </si>
  <si>
    <t>Farmed aquatic species are identified (on a batch level) to specific batch(es) or input throughout the growing period.</t>
  </si>
  <si>
    <t>2XhsMBOADIsTuITbcPjvcC</t>
  </si>
  <si>
    <t>At each stage of the growth cycle, it shall be possible to identify the composition of a batch from its inputs.
No “N/A.”</t>
  </si>
  <si>
    <t>5WL6BU3bcX43cmzAJgReo0</t>
  </si>
  <si>
    <t>AQ-GFS 08.01</t>
  </si>
  <si>
    <t>6rKq4mmlkyQjV4tsQtOu07</t>
  </si>
  <si>
    <t>A complaint procedure relating to both internal and external issues covered by the standard is available and implemented.</t>
  </si>
  <si>
    <t>31Jro45ihVaOaVd7NXy6za</t>
  </si>
  <si>
    <t>A documented complaint procedure shall be available to facilitate the recording and follow-up of all received complaints relating to issues covered by the standard and to record actions taken with respect to such complaints.
In the case of producer groups, the producer group members do not need the complete complaint procedure, but only the parts that are relevant to them. If the producer is informed by a competent and or local authority that they are under investigation and/or has received a sanction within the scope of the certification, the complaint procedure shall require the producer to notify the GLOBALG.A.P. Secretariat via the certification body (CB).
In the case of complaints related to the standard (food safety, workers’ well-being, environmental protection, animal welfare, etc.) that can endanger the reputation and credibility of the GLOBALG.A.P. brand, the certificate holder shall inform the CB immediately.
No “N/A.”</t>
  </si>
  <si>
    <t>2B20jqk2goXcNqV2HX9qhe</t>
  </si>
  <si>
    <t>5r265iiVNksVOkp31rGyzb</t>
  </si>
  <si>
    <t>AQ-GFS 20.01.02</t>
  </si>
  <si>
    <t>dfyoZvfU9moVIAzKMzUEz</t>
  </si>
  <si>
    <t>Farmed aquatic species movements, at any life stage within, to, and from the farm, are recorded and traceable.</t>
  </si>
  <si>
    <t>1XtieUTwSlPkLrpQ3t0Dce</t>
  </si>
  <si>
    <t>Traceability records shall be on site. Records of all stock movements for all stages in the aquatic specie(s)’s life cycle shall include, where applicable: seedling/stock origin, species, numbers, biomass, and production unit ID.</t>
  </si>
  <si>
    <t>2GCCWoxwh58TqrIwk87f5S</t>
  </si>
  <si>
    <t>AQ-GFS 19.01.05</t>
  </si>
  <si>
    <t>4ge7ybdXlIMEz3SEE9gad1</t>
  </si>
  <si>
    <t>The chemical compound storage is kept locked and with access limited to workers with training.</t>
  </si>
  <si>
    <t>2jPtjXNsRe4paC0amB2cPy</t>
  </si>
  <si>
    <t>The chemical compound storage shall be kept locked at all times when not in use. Workers with access rights shall show evidence of training according to AQ 04.02.01.
No “N/A.”</t>
  </si>
  <si>
    <t>46kzRmIluP19DI04awo8Te</t>
  </si>
  <si>
    <t>AQ-GFS 19.01.07</t>
  </si>
  <si>
    <t>2gX7cZHgGH1RZYsY5fOQuJ</t>
  </si>
  <si>
    <t>The chemical compound storage is well ventilated, able to retain spillage, and equipped with emergency facilities to deal with accidental spillage.</t>
  </si>
  <si>
    <t>3D5us4e5h5dIyNQW8utcEy</t>
  </si>
  <si>
    <t>The chemical compound storage shall be visually assessed to prove that it is well ventilated and have retaining tanks or a bund of at least 110% of the largest liquid container to ensure that there cannot be any leakage or contamination to the exterior of the store. The chemical compound storage facilities and all mixing areas shall be equipped with a container of absorbent inert material (e.g., sand), a floor brush, a dustpan, and plastic bags in a fixed location with a sign giving instructions in case of accidental spillage of concentrated chemical compounds. For diesel and other fuel oil refer to AQ 06.02.03.
No “N/A.”</t>
  </si>
  <si>
    <t>xO5LahXACUDsQOxQWORox</t>
  </si>
  <si>
    <t>AQ-GFS 19.01.06</t>
  </si>
  <si>
    <t>sAHLmDGyFdejhokckL0dS</t>
  </si>
  <si>
    <t>Chemical compounds are stored in their original packaging or dedicated suitable containers, to allow label instructions to be clearly identified.</t>
  </si>
  <si>
    <t>3bbejjm9EN8rwXykeTVTqL</t>
  </si>
  <si>
    <t>Chemical compounds shall be stored in well maintained original packaging or dedicated suitable containers with readable labels. Small quantities for daily use may be put in suitable containers labeled with the chemical compound name.</t>
  </si>
  <si>
    <t>2Ri5jP4RFDvMjGPb7KWJus</t>
  </si>
  <si>
    <t>AQ-GFS 19.01.02</t>
  </si>
  <si>
    <t>isgKtARiTrIooDiIKCF7w</t>
  </si>
  <si>
    <t>Technical data sheets (TDSs; manufacturer product specifications) and safety data sheets (SDSs) are available for all chemical compounds.</t>
  </si>
  <si>
    <t>19irtPzOlZ9AzJXET3Om0G</t>
  </si>
  <si>
    <t>For all chemical compounds, TDSs and SDSs shall be available and at a minimum describe the compound’s application, composition/active ingredients, toxicity information, dosing and application method, required personal protective equipment (PPE) for handling and emergency information, and actions in case of operator contamination. The use of chemical compounds shall follow the TDS and SDS.
No “N/A.”</t>
  </si>
  <si>
    <t>66dIKjZ6GNXxlgX5wZWGqN</t>
  </si>
  <si>
    <t>AQ-GFS 07.04.04</t>
  </si>
  <si>
    <t>17eIo347F232gNM00Xxv0l</t>
  </si>
  <si>
    <t>Farms within the intertidal zone, mangrove, or high conservation value areas improve the environment through management and restoration, retiring non-compliant ponds, and increasing productivity of remaining farm areas above the intertidal zone.</t>
  </si>
  <si>
    <t>xiOa2S35pVYE2aV8mzdZF</t>
  </si>
  <si>
    <t>There shall be in place a documented restoration plan containing at least the objective(s), means, activities, expected output, and financing and compensation provisions in agreement with local communities. Evidence of recent funding of restoration (plans) shall be available if operations are in mangroves or intertidal zones.</t>
  </si>
  <si>
    <t>4yaKBuYGa8qugjHgSZqKTz</t>
  </si>
  <si>
    <t>AQ-GFS 18.03.01</t>
  </si>
  <si>
    <t>1SED6xWBc60QXRr4E0H6da</t>
  </si>
  <si>
    <t>Fish are anesthetized during stripping and sperm collection to avoid stress.</t>
  </si>
  <si>
    <t>4i2fjmxXL9b6Gxgg7z8cmO</t>
  </si>
  <si>
    <t>Records of anesthetic use shall be available for the certification body (CB) audit.</t>
  </si>
  <si>
    <t>6cVkk3FsKVyXw3Axz1X0EJ</t>
  </si>
  <si>
    <t>6tiYYI8mKlvSXw5jfqgMdE</t>
  </si>
  <si>
    <t>6C95XW5wlxrY9z5oypXFDf</t>
  </si>
  <si>
    <t>AQ-GFS 20.01.04</t>
  </si>
  <si>
    <t>6xTLID50eZVUFvBxrbfurl</t>
  </si>
  <si>
    <t>Farmed brood stock is purchased from a source with GLOBALG.A.P. certification for the Integrated Farm Assurance (IFA) standard for aquaculture.</t>
  </si>
  <si>
    <t>55MSxI86Vcyuf2pNWS5xUO</t>
  </si>
  <si>
    <t>The records of purchase and certificates should be available for the certification body (CB) audit. Management should be able to demonstrate awareness at interview.</t>
  </si>
  <si>
    <t>3h3x9CFhwi5CfLaTiL0cuk</t>
  </si>
  <si>
    <t>3qlD18BAd3cs64dEShVV8t</t>
  </si>
  <si>
    <t>AQ-GFS 18.02.02</t>
  </si>
  <si>
    <t>5nZShAKJmknH4qW2clc4QS</t>
  </si>
  <si>
    <t>Documented procedures are in place to prevent cross contamination through all production stages, including separate equipment.</t>
  </si>
  <si>
    <t>7GlZzqXbY9ThXoNwNKw0Pe</t>
  </si>
  <si>
    <t>Clear, documented procedures for disinfection/biosecurity shall be available, especially between the brood stock area and holding spaces of earlier life stages. Documents and infrastructure shall be in place.</t>
  </si>
  <si>
    <t>55afRttVG4dVUXKLoNoQoe</t>
  </si>
  <si>
    <t>471JQfVBXmckPHqlGntNEM</t>
  </si>
  <si>
    <t>AQ-GFS 18.01.04</t>
  </si>
  <si>
    <t>71pxvypymbzoE6dhrHEbeF</t>
  </si>
  <si>
    <t>Invasive marking of the farmed aquatic species is avoided, or if ultimately necessary species are anesthetized before conducting the procedure.</t>
  </si>
  <si>
    <t>4D411BFZAJP1nFUkjAWbtJ</t>
  </si>
  <si>
    <t>Records shall show the use of anesthetics (if invasive marking is unavoidable). The least invasive method shall be used according to legislation.</t>
  </si>
  <si>
    <t>KWseLrLUhPeorCfNWn5jf</t>
  </si>
  <si>
    <t>4NplQ4NPSfZDFUx3gQBbKc</t>
  </si>
  <si>
    <t>AQ-GFS 18.01.05</t>
  </si>
  <si>
    <t>3cfI4wguwNI8mXIL0dvcdi</t>
  </si>
  <si>
    <t>Specific to shrimp farming: all larvae sourced either internally or externally originate only from shrimp females without eye stalk ablation.</t>
  </si>
  <si>
    <t>4a7HI8xKCIqVr7oYffSqeO</t>
  </si>
  <si>
    <t>Evidence in the shrimp supply chain shall identify larval origin with regard to eye stalk ablation. Examples of evidence can be supplier statements or photos, but preferably videos.
A plan shall be in place to source only larvae originating from shrimp females without ablation (or any other type of physically invasive method for inducing breeding) not later than April 2024.</t>
  </si>
  <si>
    <t>c8p3E0lkv3zRqG9G3HOr1</t>
  </si>
  <si>
    <t>AQ-GFS 18.02.01</t>
  </si>
  <si>
    <t>sEUemmBbZeFngSefomn6s</t>
  </si>
  <si>
    <t>The hatchery keeps records of reproduction, spawning, and hatching when applicable.</t>
  </si>
  <si>
    <t>2tiGPIXRl6Oad6SrvDegEZ</t>
  </si>
  <si>
    <t>Hatcheries shall be able to show procedures on spawning and hatching and the records of conditions (temperature, water properties, light, manipulation, etc.). Records shall be maintained, including farmed aquatic species health and welfare observations.</t>
  </si>
  <si>
    <t>BC6PuwLdEtfQJO5o3qpIp</t>
  </si>
  <si>
    <t>AQ-GFS 18.01.02</t>
  </si>
  <si>
    <t>5neDakhHP3AKBIEItjX9iH</t>
  </si>
  <si>
    <t>Animals that have been used for brood stock are risk-assessed before entering the human food chain.</t>
  </si>
  <si>
    <t>4ArAZjKiokl6xbSFotMZrR</t>
  </si>
  <si>
    <t>There shall be documented evidence of identification, risk assessment, and, as necessary, disposal of brood stock for purposes other than human food.</t>
  </si>
  <si>
    <t>6tP2xYb5sKghcbGFicah1B</t>
  </si>
  <si>
    <t>AQ-GFS 18.01.01</t>
  </si>
  <si>
    <t>17XxbS2NvXZP3P2JreCD4K</t>
  </si>
  <si>
    <t>Brood stock is obtained from a breeding program.</t>
  </si>
  <si>
    <t>3L7OcziRBsZwdr9PN4NSeu</t>
  </si>
  <si>
    <t>Hatcheries shall be able to demonstrate that brood stock is obtained through a breeding program.
If wild-caught brood stock are used to supplement the breeding program, the following shall be considered:
- The brood stock shall be legally caught.
- There shall be evidence to demonstrate that supplementation is beneficial for farmed aquatic species improvement.
- There shall be evidence that wild individuals originate from known sources of healthy populations.
Passively collecting seedlings (natural spat settlement for shellfish, entrance of nauplii through inlet water, etc.) from the planktonic phase is allowed. Active collection methods (e.g., using nets) are not allowed.
No “N/A.”</t>
  </si>
  <si>
    <t>687XAVeCZy2dS0Wx1EtTOK</t>
  </si>
  <si>
    <t>AQ-GFS 17.03</t>
  </si>
  <si>
    <t>3ZlAZ4jVcOfF52iZnvWB7H</t>
  </si>
  <si>
    <t>The producer has a system in place to ensure that the farmed aquatic species are ready to harvest from a food safety point of view.</t>
  </si>
  <si>
    <t>1pvHVgNo8v6goURCmeKC6Q</t>
  </si>
  <si>
    <t>The producer shall have in place a system to ensure that the farmed aquatic species are ready to harvest from a food safety point of view (maximum residue limit (MRL) compliance, conforming criteria, workers responsible for releasing products, etc.).</t>
  </si>
  <si>
    <t>4pkPrjj4SbzLKZl5QPhDuH</t>
  </si>
  <si>
    <t>AQ-GFS 18.03.02</t>
  </si>
  <si>
    <t>6RWFqwFyyphU3eDSkJFZYZ</t>
  </si>
  <si>
    <t>If egg release requires incision, this is only done when the farmed aquatic species are anesthetized or dead.</t>
  </si>
  <si>
    <t>4cwNfU4AW64738wpKM72yg</t>
  </si>
  <si>
    <t>A documented procedure for egg release shall be available for the certification body (CB) audit, and shall identify the specific procedure of anesthetizing or shall follow the specified mechanical or electrical stunning and killing methods.</t>
  </si>
  <si>
    <t>6ULeAfbUUmCbks6RzkUr1m</t>
  </si>
  <si>
    <t>AQ-GFS 04.02.04</t>
  </si>
  <si>
    <t>1UUqQY6p14N9oNKsSlV9HJ</t>
  </si>
  <si>
    <t>Workers directly responsible for handling farmed aquatic species receive species-specific training in health, welfare, and handling techniques.</t>
  </si>
  <si>
    <t>weueVoniXqq3AfjARToHv</t>
  </si>
  <si>
    <t>Workers shall be able to demonstrate competence at interview. Training records and certificates for each worker (including their allocated functions or jobs) shall be in place and available for the certification body (CB) audit. Workers shall be able to demonstrate appropriate handling techniques and identify indicators of poor welfare, including but not limited to: signs of diseases, parasites, physical damage, behavioral abnormalities, morphological abnormalities, visual indicators of poor water quality, altered production parameters. As a minimum, training shall take place every five years.</t>
  </si>
  <si>
    <t>4mIqmhyloqtSIADDZOKAhd</t>
  </si>
  <si>
    <t>AQ-GFS 07.02.02</t>
  </si>
  <si>
    <t>54AZHzDr2lenFygV4GK8ns</t>
  </si>
  <si>
    <t>If nets are required, there is in place a regular net and predator net checking system used to reduce negative interaction with the wildlife.</t>
  </si>
  <si>
    <t>3XIJwL4t6Bk5Wb9ddnn8o5</t>
  </si>
  <si>
    <t>The records and management system for nets shall be in place to prove that they exist and operate to reduce negative interactions with the wildlife. Interviews with workers shall be taken in account for justified records.</t>
  </si>
  <si>
    <t>2z9eo0DDlV0YPSYz2O8J7r</t>
  </si>
  <si>
    <t>7aqHxLg111YtDsW8lx0sSW</t>
  </si>
  <si>
    <t>AQ-GFS 07.04.01</t>
  </si>
  <si>
    <t>5cwp2zzknZG4j8MvcdilpC</t>
  </si>
  <si>
    <t>The sites or related facilities have not been established within a designated national protected area (PA), in PAs with The International Union for Conservation of Nature (IUCN) categories Ia, “Strict Nature Reserve” through to IV, “Habitat/Species Management Area,” or in areas defined under international conventions (such as Ramsar or World Heritage). If farm facilities are within PA IUCN category V or VI, consent of the PA management is required.</t>
  </si>
  <si>
    <t>3aW7H7BYeuEnehOu119EdA</t>
  </si>
  <si>
    <t>There shall be evidence that the farm site or related facilities are not within a PA. “The World Database on Protected Areas (WDPA)” is the most complete compilation of protected areas data available. The datasets are available as free downloads at http://www.protectedplanet.net. Evidence shall include: geographic location provided at registration. If present within PA category V or VI, the certification body (CB) auditor shall contact PA authorities to establish if the site is in line with the management objectives of the PA. Information shall be made public. See guideline AQ IV, “The Ramsar convention on wetlands.”</t>
  </si>
  <si>
    <t>3Mc0XGpJujsA7U3R7DZRoW</t>
  </si>
  <si>
    <t>AQ-GFS 07.02.01</t>
  </si>
  <si>
    <t>16K2cplHMsMNry8vTdKk78</t>
  </si>
  <si>
    <t>The producer performs a risk assessment to evaluate whether predator preventive nets are required.</t>
  </si>
  <si>
    <t>1ZwfAAGNex9HVBlDsltiZP</t>
  </si>
  <si>
    <t>A risk assessment shall be performed, with results determining whether predator nets may be required, which size would restrict access to the farmed stock, and how to avoid entanglement of the farmed aquatic species. Refer to AQ 20.02.14 on risk assessment for animal welfare.</t>
  </si>
  <si>
    <t>6goBCttt7ktQZmCKo0VE8j</t>
  </si>
  <si>
    <t>AQ-GFS 07.04.02</t>
  </si>
  <si>
    <t>539IaSwWFEh1OwbkC94sBH</t>
  </si>
  <si>
    <t>New ponds, sites, or related facilities have not been established (before April 2008) in areas that were previously within a mangrove ecosystem, within the natural intertidal zone, or a high conservation value area.</t>
  </si>
  <si>
    <t>Pa7O65dwyu0nai6BXw0J6</t>
  </si>
  <si>
    <t>If the farm facilities were built after April 2008, there shall be evidence that the area was not previously part of a mangrove ecosystem, within the natural intertidal zone, or a high conservation value area (categories I–IV) before April 2008. Evidence shall be checked within the environmental impact assessment (EIA) (including biodiversity) and shall include: record of land use/status and habitat types prior to farm building, presence/absence of IUCN red list species, remote sensing/satellite imagery. The information shall be made public.</t>
  </si>
  <si>
    <t>4eB2FodPBrYj1pZeosSOwv</t>
  </si>
  <si>
    <t>AQ-GFS 07.03.01</t>
  </si>
  <si>
    <t>1cL4HYLmWJZsL3DE35q6os</t>
  </si>
  <si>
    <t>The environmental management plan (EMP) includes a contingency plan and a standard operating procedure to avoid escape of farmed aquatic species into the sea or local freshwater course.</t>
  </si>
  <si>
    <t>6OJKbVtIjK34QAASAXgKM7</t>
  </si>
  <si>
    <t>Procedures to avoid escapes shall be in place, paying special attention to climate change and taking into account site history.
- Precautions shall be in place to prevent the erosion of dams or channels that could lead to subsequent escapes.
- The infrastructure shall be calculated for high flood levels. Evidence of high flood levels in calculations shall be presented.
- Additional infrastructure to prevent escapes shall be part of the preventive measures.
- The EMP shall include a contingency plan.
The contingency plans and records of all escaped stock for the previous certification cycle shall be available, along with confirmation that all escapes have been reported to the authorities for all sites. Information reported to the authorities shall include biomass, health status, and any food safety risk associated with the escaped farmed aquatic species.
The hatchery/farm shall have an effective and documented procedure for preventing accidental release of the farmed aquatic species into the environment. Where applicable, pen structures and moorings shall be inspected according to a documented schedule based on the risk assessment. Routine maintenance, and repair procedures as necessary, shall be performed and recorded.
Contingency plans should include plans for recapturing escaped farmed aquatic species.</t>
  </si>
  <si>
    <t>3Zzd9zsLAfuVfEUUYQV7Pd</t>
  </si>
  <si>
    <t>MPOHxHX148amZ8cRXHKkU</t>
  </si>
  <si>
    <t>AQ-GFS 04.02.03</t>
  </si>
  <si>
    <t>7sstaRe0VpWcW5jqK3Og01</t>
  </si>
  <si>
    <t>The hygiene training outlines the outcome of the risk assessment for hygiene, to be adopted by workers and visitors.</t>
  </si>
  <si>
    <t>5gWwoi26N2tQHvMEbAkUq6</t>
  </si>
  <si>
    <t>Workers and visitors shall have annually read, reviewed, and signed for the farm’s hygiene procedure (based on the risk assessment for hygiene in AQ 03.01), which shall cover the requirements listed in the standard. Workers shall be able to demonstrate awareness at interview. The training shall include at least the following: the requirement for handwashing; the covering of skin cuts with waterproof adhesive bandage; confinement of smoking, eating, and drinking to the appropriate areas; notification of any relevant infections or conditions; the use of suitable protective clothing. Cross-reference with AQ 03.01.
No “N/A.”</t>
  </si>
  <si>
    <t>7F0M6Tm1fvzlJDu1vWbsVh</t>
  </si>
  <si>
    <t>AQ-GFS 07.02.03</t>
  </si>
  <si>
    <t>2SOI5L1ChLIRwVhxRmxoOG</t>
  </si>
  <si>
    <t>Implemented predator control techniques avoid any type of lethal interaction with the wildlife.</t>
  </si>
  <si>
    <t>G6Xlf3ETHr9FDCcK5IikC</t>
  </si>
  <si>
    <t>An effective predator control plan shall be in place, using exclusion measures and/or scaring devices.
Documented anti-predator methods shall be in accordance with relevant legislation and codes of practice, including legislation on endangered species.
If all nonlethal control options have been exhausted, lethal dispatch of predators (if workers’ safety is in danger, to avoid significant suffering or mortality among farmed aquatic species, as an act of mercy, etc.) is within the constraints of legislation. The producer shall record all lethal dispatches of predators (number of animals and species). A legal permit allowing lethal dispatch shall be available.
Lethal dispatch of predators shall be performed humanely.</t>
  </si>
  <si>
    <t>44hX7fy1kwDG9ncl1ATzqt</t>
  </si>
  <si>
    <t>AQ-GFS 07.01.02</t>
  </si>
  <si>
    <t>4Mb2XdGK3HrWeQ9MvRASzT</t>
  </si>
  <si>
    <t>The producer considers how to enhance the environment for the benefit of the local community and flora and fauna with a policy that is compatible with sustainable commercial aquaculture production, striving to minimize environmental impact.</t>
  </si>
  <si>
    <t>49xEDBEbEYgjNZuPvGT3b9</t>
  </si>
  <si>
    <t>There should be tangible actions and initiatives that can be demonstrated:
1) By the producer on the production site, at local scale, or at regional scale
2) By participation in a group that is active in environmental support schemes concerned with habitat quality and habitat elements.
There should be a commitment within the conservation plan to conduct a baseline evaluation of the current levels, location, condition, etc. of the fauna and flora on the farm, so as to enable actions to be planned. Within the conservation plan, there should also be a clear list of priorities and actions for enhancing habitats for fauna and flora where viable and for increasing biodiversity on the farm.</t>
  </si>
  <si>
    <t>2GgfGeHb0isCXFe3cDafB8</t>
  </si>
  <si>
    <t>2H4aGpVfazrdZdltLdfxre</t>
  </si>
  <si>
    <t>AQ-GFS 06.04.06</t>
  </si>
  <si>
    <t>2OYJLO8n4azzVGPCHqVg49</t>
  </si>
  <si>
    <t>Measured impacts of effluents are in accordance with legislation and with the prescriptions of the environmental impact assessment (EIA)/environmental management plan (EMP).</t>
  </si>
  <si>
    <t>7jr6bhi7GYwlWaZzNUDt4</t>
  </si>
  <si>
    <t>It is the responsibility of the producer to ensure that no process impacting the recipient water exceeds targets in the EMP. Farm management shall be able to demonstrate compliance and knowledge of legislation in the interview. The records and discharge permits, which shall be valid and operating within limits at each site, shall be in place. It shall be possible to monitor progress.</t>
  </si>
  <si>
    <t>3jqGVv62GBsd8KJSjIWQ7X</t>
  </si>
  <si>
    <t>5SgdbGCqfnJhgVdCZaO52C</t>
  </si>
  <si>
    <t>13YHTtkoTJx8gBkl1sZXPL</t>
  </si>
  <si>
    <t>AQ-GFS 07.01.01</t>
  </si>
  <si>
    <t>4Sk7kfSieh0wTGAgENhkNW</t>
  </si>
  <si>
    <t>The producer has a wildlife management and conservation plan that acknowledges the impact of farming activities (including possible escapes) on the environment.</t>
  </si>
  <si>
    <t>4Cds3qnih4rn0s2BYT7ptd</t>
  </si>
  <si>
    <t>There shall be a documented action plan that aims to enhance habitats and maintain biodiversity, aiming for zero escapes. This can be either an individual plan or a regional activity that the farm participates in or is covered by. The action plan shall pay special attention to areas of environmental interest being protected and make reference to legal requirements, where applicable.</t>
  </si>
  <si>
    <t>6hMIUJGXRemt5zzXd6f7WR</t>
  </si>
  <si>
    <t>AQ-GFS 06.04.03</t>
  </si>
  <si>
    <t>3kUiHe0laEOWVbfKZiISCl</t>
  </si>
  <si>
    <t>Inlet/outlet water quality is in compliance with existing local regulations and requirements of the environmental impact assessment (EIA)/environmental management plan (EMP).</t>
  </si>
  <si>
    <t>5R9lBEsHYIefUbXLvTtEx0</t>
  </si>
  <si>
    <t>The sampling results, sampling plan (frequency and location of where samples are taken), and records of appropriate corrective actions following evaluation of inlet/outlet water quality shall be available for the certification body (CB) audit. Refer to guideline AQ III, “Environmental parameters of relevance based on the aquaculture system used.”</t>
  </si>
  <si>
    <t>5aGGSjqFsF9bOO3FeUIdjK</t>
  </si>
  <si>
    <t>AQ-GFS 06.04.02</t>
  </si>
  <si>
    <t>5cDZPbYicDua9N6B4elXqo</t>
  </si>
  <si>
    <t>The communities surrounding the farm have access to fishing areas, where applicable.</t>
  </si>
  <si>
    <t>79F3BsBbzfpLCdVvuvhLdu</t>
  </si>
  <si>
    <t>The producer shall show evidence by means of documents (maps, official authorizations, licenses, regulations, stakeholder consultation, etc.) that communities are allowed to fish in a well-defined area around the aquaculture infrastructures (net cages, rope cultures, inlet pumping stations, etc.).</t>
  </si>
  <si>
    <t>7fwOGTAIqfsqQTtocRjCr4</t>
  </si>
  <si>
    <t>AQ-GFS 06.03.04</t>
  </si>
  <si>
    <t>1Krv1vnz9Pta28deCeD8b9</t>
  </si>
  <si>
    <t>There is further evaluation to show that there is no significant negative impact on the biodiversity of the benthic fauna and/or recipient water body sediment/water column.</t>
  </si>
  <si>
    <t>414G54jWlaIZGWwRiDLfO</t>
  </si>
  <si>
    <t>A biological quality evaluation based on macro fauna should provide insight on the potential impact.
As a precautionary rule, effluents shall be treated before discharge.</t>
  </si>
  <si>
    <t>55ckAD4CZWQhWLcwQj76KJ</t>
  </si>
  <si>
    <t>FMikbeL4nbb2q9a3RGSaG</t>
  </si>
  <si>
    <t>AQ-GFS 06.03.03</t>
  </si>
  <si>
    <t>3SDGVE0UlRpi8Clf6RXjt0</t>
  </si>
  <si>
    <t>There is no significant negative impact on the biodiversity of the benthic fauna and/or recipient water body sediment/water column.</t>
  </si>
  <si>
    <t>2eNhMxJq7q5OQCy6j8X0Jz</t>
  </si>
  <si>
    <t>For all farming systems, monitoring of benthic biodiversity, chemical indicators, and possible accumulation of chemical residues or organic waste in the recipient water body sediment shall take place. Type of analysis and monitoring frequency shall be determined based on the risks identified in the environmental impact assessment (EIA) (refer to AQ 06.03.01) and applicable legislation.
Analysis results shall be available for the certification body (CB) audit, and the evidence provided shall show that there is no significant negative impact on the biodiversity of the benthic fauna and/or recipient water body sediment/water column.
If a farmer considers that they may be exempted from benthic monitoring (e.g., due to the type of seabed substrate or water depth), they shall present evidence to support this position.</t>
  </si>
  <si>
    <t>1MBJK4RhIf4s9WoubDlFHU</t>
  </si>
  <si>
    <t>AQ-GFS 06.03.02</t>
  </si>
  <si>
    <t>mDXfXapVN8iTC4w22U8vZ</t>
  </si>
  <si>
    <t>A biodiversity-inclusive environmental management plan (EMP) has been developed, setting out strategies to minimize all effects on the environment.</t>
  </si>
  <si>
    <t>5WAt23O9tolubeJeviJqQg</t>
  </si>
  <si>
    <t>An EMP, including biodiversity and based on the environmental impact assessment (EIA) in AQ 06.03.01 and the risk assessment in AQ 01.02.01, shall have been developed, setting out strategies to minimize all effects on the environment.
It shall incorporate a regular environmental monitoring program, including the frequency of the parameters established to be measured.
The records of disposal and emission shall demonstrate both legal compliance and accordance with the biosecurity plan (refer to AQ 20.08.01).
Refer to guideline AQ III, “Environmental parameters of relevance based on the aquaculture system used,” where detailed guidance based on farming systems is provided.
No “N/A.”</t>
  </si>
  <si>
    <t>1emTNm4zBVdmUZDYpHSNAw</t>
  </si>
  <si>
    <t>AQ-GFS 06.02.03</t>
  </si>
  <si>
    <t>7InTBgaYjVicQ9fsUsPn9</t>
  </si>
  <si>
    <t>Holding areas for diesel and other fuel oil tanks are environmentally safe.</t>
  </si>
  <si>
    <t>5IytFRRmAWHDIAQBtqmIW1</t>
  </si>
  <si>
    <t>Holding areas shall be maintained in manner that mitigates risks to the environment. The minimum requirement is a bunded area, which shall be impervious and be able to contain at least 150% of the largest tank stored within it. There shall be no-smoking signs displayed and appropriate fire emergency provisions made nearby.</t>
  </si>
  <si>
    <t>2DBDLKNCCHjgeVp2fH2kz4</t>
  </si>
  <si>
    <t>5e8z43q74Hr34C7MR7q7VK</t>
  </si>
  <si>
    <t>AQ-GFS 06.03.01</t>
  </si>
  <si>
    <t>3MISXE0neZmMoklPSvNpUF</t>
  </si>
  <si>
    <t>An environmental impact assessment (EIA) and an environmental risk assessment (ERA), both including biodiversity, are in place.</t>
  </si>
  <si>
    <t>2JZa6d2QNROOorCPcPkWs9</t>
  </si>
  <si>
    <t>An EIA and an ERA, both including biodiversity, shall be reviewed and shall be updated following relevant changes in the farm operations with respect to environmental threats. Legal compliance on all issues shall be demonstrated. Please refer to guideline AQ I, "Examples of environmental impact assessment (EIA), environmental risk assessment (ERA), and respective environmental management plans (EMPs)" and to guideline AQ II, “Biodiversity in environmental impact assessment” and guideline AQ III, “Environmental parameters of relevance based on the aquaculture system used.”
Qualified persons who can show documented evidence of their competence shall prepare the ERA. Minimum requirements for an EIA shall include the evaluation of the following. If there is no monitoring of some of these parameters, the farm shall properly justify why is not applicable.
Effluent
- Effluent dissolved oxygen (DO)
- Effluent ratio BOD5/COD (biochemical oxygen demand/chemical oxygen demand)
- Effluent Kjeldahl nitrogen, nitrate, and nitrite load
- Effluent phosphorus load: feed and fertilizers
- Effluent suspended solids load
- Salinity
- pH 
Other waste
- Disposal of solid wastes and litter
- Use and legal disposal of all chemical compounds (refer to AQ 19.02), including pharmaceuticals 
- Emission of light, sound, and vibrations
- Emission of exhaust gases
Requirements for an ERA may be, but are not restricted to, the following processes that do not normally occur, but may happen accidentally during the course of operations:
- Accidental spill during storage and handling of chemical compounds and fuels
- Emissions resulting from fire and fire extinguishing
- Escapes of farmed aquatic species, including seedlings (eggs, larvae, others) and their parasites
- Release of pathogens and/or disinfectants
- Salinization of groundwater and freshwater bodies
- Temporary exceeding of water discharge limits
- Disposal of water used for washing and cleaning purposes
No “N/A.”</t>
  </si>
  <si>
    <t>4He7MDXMSRI6OQPSD9YksH</t>
  </si>
  <si>
    <t>AQ-GFS 14.01</t>
  </si>
  <si>
    <t>4T3D3LTJ5Jbv9tNQLyJfV6</t>
  </si>
  <si>
    <t>Sales records are available for all quantities sold for all registered products.</t>
  </si>
  <si>
    <t>28KP1za1JD7PI4TXaT3Dx1</t>
  </si>
  <si>
    <t>Sales details of the quantities of products originating from certified and, where applicable, noncertified production processes shall be recorded for all registered products, with particular attention to quantities sold and descriptions provided. The documents shall demonstrate the consistent balance between the input and the output of products originating from certified and noncertified production processes.
No “N/A.”</t>
  </si>
  <si>
    <t>1NkUKJTdLKamUIVRa729Es</t>
  </si>
  <si>
    <t>AQ-GFS 06.04.04</t>
  </si>
  <si>
    <t>60UjOevzLu9hE2Ubx8RJcA</t>
  </si>
  <si>
    <t>Fresh groundwater and/or potable water is not used to lower the salt concentration of farm water.</t>
  </si>
  <si>
    <t>6O0UnncegLzJV5FBtdHK7O</t>
  </si>
  <si>
    <t>Well water or potable water should not be used to lower the salt concentration of farm water.</t>
  </si>
  <si>
    <t>1Si23cKYl0A0jzZNWGphqO</t>
  </si>
  <si>
    <t>AQ-GFS 04.05.05</t>
  </si>
  <si>
    <t>5GKJKJ2z7e62FyA9yvAT8N</t>
  </si>
  <si>
    <t>The producer is compliant with the GRASP v2 add-on (assessed by the same certification body (CB) conducting the audit for the Integrated Farm Assurance (IFA) standard for aquaculture).</t>
  </si>
  <si>
    <t>6W0vqft2IlH2wuRDbFeBly</t>
  </si>
  <si>
    <t>The producer shall be compliant with the GRASP v2 add-on, covering all stages of production included under the certification: hatchery, grow-out, and any post-harvest handling done by the same legal entity as the farm.
Regarding subcontractors, refer to the GRASP v2 general rules.
A compliant GRASP v2 result shall be required in order to be in compliance with AQ 04.05.05 and to receive GLOBALG.A.P. certification for the IFA standard for aquaculture. This applies for all farmed aquatic species, regardless of whether destined to be labeled or only having valid GLOBALG.A.P. certification.
No “N/A.”</t>
  </si>
  <si>
    <t>3UTi3cryQeyxiZCwqZPlrV</t>
  </si>
  <si>
    <t>AQ-GFS 04.04.02</t>
  </si>
  <si>
    <t>2RBqtZ705kpQos923KoSYy</t>
  </si>
  <si>
    <t>Personal protective equipment (PPE) is maintained in clean conditions and stored appropriately so as not to pose any contamination risk to personal items.</t>
  </si>
  <si>
    <t>QDCtoSeSvZIbucl5QLGCA</t>
  </si>
  <si>
    <t xml:space="preserve">PPE shall be kept clean according to the type of use and degree of potential contamination and stored in a ventilated place. Protective clothing shall be laundered separately from personal clothing. Reusable gloves shall be washed before removal. Dirty and damaged PPE and expired filter cartridges shall be disposed of appropriately. Single-use items (gloves, overalls, etc.) shall be disposed of after one use. PPE shall be stored in a manner that prevents cross contamination with chemicals.
No “N/A.”
</t>
  </si>
  <si>
    <t>4JDwCyBH1ImTjbVhIZvTq3</t>
  </si>
  <si>
    <t>5M9Zn929METrUnsX0vKdJv</t>
  </si>
  <si>
    <t>AQ-GFS 19.03.01</t>
  </si>
  <si>
    <t>2S9V7wCKEtiL3VRfnrfaj5</t>
  </si>
  <si>
    <t>Chemical compounds are transported according to documented procedures.</t>
  </si>
  <si>
    <t>1kNMgKqDB69hIpRJvHb7u0</t>
  </si>
  <si>
    <t>A documented procedure for chemical compounds transport shall be available and consider food safety, health, safety, and environmental risks.</t>
  </si>
  <si>
    <t>24wmFn53ZJndoxOd1EgcHe</t>
  </si>
  <si>
    <t>3AlSw4POUYnnA2vDk14pQ8</t>
  </si>
  <si>
    <t>AQ-GFS 05.01</t>
  </si>
  <si>
    <t>2CXoqgzXxXEo4QUTkMgLk9</t>
  </si>
  <si>
    <t>The producer ensures that outsourced activities comply with the principles and criteria of the standard which are relevant to the services provided.</t>
  </si>
  <si>
    <t>5P8gKfoS8WOrGIy08bimek</t>
  </si>
  <si>
    <t>The producer shall verify that tasks performed by subcontractors are compliant with the relevant principles and criteria of this standard. This verification shall be recorded and made available during the certification body (CB) audit.
Based on the subcontractor services:
i) GLOBALG.A.P. approved CB is allowed to verify compliance through a physical assessment, or
ii) A GLOBALG.A.P. approved CB may assess the subcontractor directly. The subcontractor shall receive a letter of conformance from the CB with the following information:
1) Date of CB assessment 
2) Name of the CB
3) Auditor name
4) Details of the subcontractor
5) List of the assessed principles and criteria
Other certificates issued to subcontractors against standards that are not officially recognized by GLOBALG.A.P. are not valid evidence of compliance with GLOBALG.A.P.
All subcontractors physically handling live farmed aquatic species shall have evidence of animal welfare training. Any activity performed by subcontractors shall follow legislation, including when outside the farm (subcontracted companies removing waste, sludge, old equipment, etc.).</t>
  </si>
  <si>
    <t>awxbzDqiAc5w5F9Xaavfk</t>
  </si>
  <si>
    <t>3SZ2yyB1Du2hXx9bLmiFxc</t>
  </si>
  <si>
    <t>AQ-GFS 19.01.09</t>
  </si>
  <si>
    <t>4Qv3gEYVait145yzHIiWHZ</t>
  </si>
  <si>
    <t>Suitable equipment is available to prevent and to deal with operator contamination.</t>
  </si>
  <si>
    <t>5TsUNoAYP395a7kZTAcjTY</t>
  </si>
  <si>
    <t>The chemical compound storage and measuring/mixing areas shall be visually assessed to prove they are sufficiently equipped to prevent and deal with operator contamination for all chemical compounds in store. Personal protective equipment (PPE) shall include protective gloves, eye-protectors, face masks (where required), eye wash capabilities, a source of water, a first aid kit and a clear accident emergency procedure. Procedures shall clearly warn that workers at greater risk (such as pregnant or lactating women) shall not handle hazardous substances.
No “N/A.”</t>
  </si>
  <si>
    <t>4xxlklsPK3lSJhItjAs2uF</t>
  </si>
  <si>
    <t>AQ-GFS 04.05.01</t>
  </si>
  <si>
    <t>3PmralWOVav6erI289bRSJ</t>
  </si>
  <si>
    <t>A member of the management is clearly identifiable as responsible for the workers’ health, safety, and welfare.</t>
  </si>
  <si>
    <t>1Amc7GnrbAXOVTLzVg6pBR</t>
  </si>
  <si>
    <t>Documentation shall be available that clearly identifies and names the member of management who is responsible for ensuring compliance with and implementation of existing, current, and relevant national and local regulations on workers’ health, safety, and welfare.</t>
  </si>
  <si>
    <t>66oJubG2yJvu0dIxrXERyB</t>
  </si>
  <si>
    <t>AQ-GFS 02.01</t>
  </si>
  <si>
    <t>NZKNH1DYzVaU6wuJWY4gk</t>
  </si>
  <si>
    <t>In the initial phase (initial certification body (CB) audit) of application of the standard, site records demonstrate compliance with the standard for the last three months.</t>
  </si>
  <si>
    <t>zWT4E4bpfqQWxBApHsY9l</t>
  </si>
  <si>
    <t>Records shall be in place for the last three months demonstrating compliance sufficient to achieve GLOBALG.A.P. certification.
No “N/A.”</t>
  </si>
  <si>
    <t>66AaUgvv71Gp7MrQRsgEB3</t>
  </si>
  <si>
    <t>AQ-GFS 03.03</t>
  </si>
  <si>
    <t>6caO6PaV73JpQui3tFJ5cq</t>
  </si>
  <si>
    <t>The farm’s hygiene procedures are implemented, including visibly displayed hygiene instructions for all workers and visitors.</t>
  </si>
  <si>
    <t>2A8sg86woPZdKPltAT9xeT</t>
  </si>
  <si>
    <t>Workers with tasks identified in the hygiene procedures shall demonstrate competence during interview, and there shall be visual evidence that the hygiene procedures are implemented, by way of clear signs (pictures) and/or in the relevant language(s) of the workforce. The effectiveness of the hygiene procedures in eliminating food safety risks shall be measured, based on the hygiene risk assessment in AQ 03.01. Cross-reference with AQ 20.02.09.
No “N/A.”</t>
  </si>
  <si>
    <t>47OAxUk8PquuzGngN3TMMR</t>
  </si>
  <si>
    <t>AQ-GFS 13.04</t>
  </si>
  <si>
    <t>36t4dNPfjkIXJY8DSMYmUo</t>
  </si>
  <si>
    <t>Products that are purchased from different sources are identified.</t>
  </si>
  <si>
    <t>75wYKM2e7JVkQ2ccSt9Z2d</t>
  </si>
  <si>
    <t>Procedures shall be established, documented, and maintained, appropriate to the scale of the operation, for identifying quantities of products originating from certified and, where applicable, noncertified production processes purchased from different sources (i.e., other producers or traders) for all registered products.
Records shall include:
- Product description
- GLOBALG.A.P. certification status
- Quantities of product(s) purchased
- Supplier details
- Copy of the GLOBALG.A.P. certificates, where applicable
- Traceability data/codes related to the purchased products
- Purchase orders and/or invoices received
- List of approved suppliers</t>
  </si>
  <si>
    <t>2WW5BnKSRlTKa0QSUicPwf</t>
  </si>
  <si>
    <t>AQ-GFS 01.03.02</t>
  </si>
  <si>
    <t>6qTMwJYSlDq4kkhR2x9bY2</t>
  </si>
  <si>
    <t>Aquaculture farms are registered as such with the relevant competent authority as required by national legislation for the specific farmed aquatic species.</t>
  </si>
  <si>
    <t>1dacaAK85aWp8SAqqCPDAn</t>
  </si>
  <si>
    <t>Registration and license documents shall be available. Examples include: seabed leases and consents for discharge of effluent and licenses/concessions from authority to grow a set biomass of aquaculture products or allocation of feed quota.
No “N/A.”</t>
  </si>
  <si>
    <t>3htAhHdPv9OtsLHNNhtZxH</t>
  </si>
  <si>
    <t>KwyucNsg6nzI6rjENLt3d</t>
  </si>
  <si>
    <t>qRPw0Czh0pH6Pe2lEars3</t>
  </si>
  <si>
    <t>AQ-GFS 02.02</t>
  </si>
  <si>
    <t>4j2csdqxvKSEhyAY2bmVXB</t>
  </si>
  <si>
    <t>A documented system with procedures and work instructions covering all processes is available and implemented.</t>
  </si>
  <si>
    <t>4x2f2BzWpvlR7lxabYewKy</t>
  </si>
  <si>
    <t>Documented procedures and work instructions shall be available on the site demonstrating compliance with food safety, legal, and standard requirements, including supplier approval procedures.
No “N/A.”</t>
  </si>
  <si>
    <t>32uEyaqThslszjm5s0jXwX</t>
  </si>
  <si>
    <t>AQ-GFS 02.04</t>
  </si>
  <si>
    <t>GSFlTCQno9VaC8yUqO5bU</t>
  </si>
  <si>
    <t>Geographical coordinates identify all operations of the farm.</t>
  </si>
  <si>
    <t>25rWrHdCDfVX2chWSUUlcz</t>
  </si>
  <si>
    <t>Geographical coordinates shall identify all sites where the actual aquatic operation takes place. The coordinates shall refer to the center of the production site (smaller sites; &lt;1 ha) or the corners of the contours of the production sites (larger sites; &gt;1 ha). The coordinates (degrees and minutes of latitude and longitude) shall be within an accuracy of two decimals in the geographical minutes (e.g., 15º22.65′ N; 22º43.78′ E) using the WGS-84 coordinate system.
No “N/A.”</t>
  </si>
  <si>
    <t>1XM8pLp4fniQAGZnKszEdT</t>
  </si>
  <si>
    <t>AQ-GFS 01.02.03</t>
  </si>
  <si>
    <t>4CJojAHNsrXBTseC6Xcp5V</t>
  </si>
  <si>
    <t>All structures are located, designed, and constructed to facilitate proper cleaning and pest control.</t>
  </si>
  <si>
    <t>1B2xCcpApnZIKZRJZTuqFG</t>
  </si>
  <si>
    <t>Where appropriate, the design and layout shall permit compliance with good hygiene practices, including protection against cross contamination between and during operations. This requirement shall include all adjoining rooms, equipment, facilities, and feeding systems.
A program of self-assessments/internal audits shall be established, implemented, and maintained to ensure the sites and equipment are routinely maintained in a suitable condition to ensure food safety, as applicable to the activity of the site. Self-assessments/Internal audits can be at an interval determined by the producer in accordance with the assessed risk.</t>
  </si>
  <si>
    <t>6udigXdkpe8Lswjod4NBOa</t>
  </si>
  <si>
    <t>3zgEUbyiPx4XRvSMkUP9vd</t>
  </si>
  <si>
    <t>AQ-GFS 18.01.03</t>
  </si>
  <si>
    <t>50hbrGyVzVle38PHdtM7RS</t>
  </si>
  <si>
    <t>Farming of genetically modified (GM/transgenic) farmed aquatic species is prohibited.</t>
  </si>
  <si>
    <t>4OEybWgwqvO3JxnNuo59Ke</t>
  </si>
  <si>
    <t>The producer shall be able to show traceability to brood stock that are not from a GM/transgenic origin. This includes organisms originating from CRISP-Cas.</t>
  </si>
  <si>
    <t>10VgL8UhPupzJl6HMDysPs</t>
  </si>
  <si>
    <t>AQ-GFS 01.03.01</t>
  </si>
  <si>
    <t>2B39LMXb0svoziVEotcPIn</t>
  </si>
  <si>
    <t>Farm management is able to demonstrate awareness at interview of compliance with legislation.</t>
  </si>
  <si>
    <t>6dMXibc58tVrIs3qsbG2TY</t>
  </si>
  <si>
    <t>In the interview, farm management shall be able to demonstrate how it fulfills its legal obligations with respect to the food safety, farmed aquatic species health and welfare, feed formulation, environment, biodiversity, and workers’ health and safety legislation applicable to its enterprise.
No “N/A.”</t>
  </si>
  <si>
    <t>zCBHNccYdpkbDOJRTFDMX</t>
  </si>
  <si>
    <t>AQ-GFS 13.01</t>
  </si>
  <si>
    <t>3Yat03GoAbPwA2OY4OQIae</t>
  </si>
  <si>
    <t>An effective system is in place to identify all products originating from GLOBALG.A.P. certified processes and segregate them from products originating from noncertified processes.</t>
  </si>
  <si>
    <t>208u0KdswYuvwpYIzAGryp</t>
  </si>
  <si>
    <t>A system shall be in place to avoid mixing products originating from certified and noncertified production processes. This can be done via physical identification or product handling procedures, including the relevant records.</t>
  </si>
  <si>
    <t>6u27zEZBHlgOhcCV0yAECk</t>
  </si>
  <si>
    <t>AQ-GFS 07.06.01</t>
  </si>
  <si>
    <t>ZpMtnUrfTULrcW8ukgaKU</t>
  </si>
  <si>
    <t>On-farm energy use is monitored.</t>
  </si>
  <si>
    <t>4xd1mX3xCHCpP625uqN39w</t>
  </si>
  <si>
    <t>There shall be records of on-farm energy use (e.g., invoices detailing energy consumption). The producer shall be aware of where and how energy is consumed on the farm and through farming practices. Trend analysis of energy use shall be available (listed per cycle and per biomass).</t>
  </si>
  <si>
    <t>aJLXcqqPjE8O703cxYLEI</t>
  </si>
  <si>
    <t>AQ-GFS 07.05.01</t>
  </si>
  <si>
    <t>49HyhgWl7CJD8VAjXaTCQm</t>
  </si>
  <si>
    <t>Consideration has been given to the conversion of unproductive sites.</t>
  </si>
  <si>
    <t>27oaVRoZwDGVc5uu4aJDXn</t>
  </si>
  <si>
    <t>There should be a plan to convert unproductive sites and identified ecologically prioritized areas (low-lying wetlands, woodlands, headland strips, or areas of impoverished soil, etc.) into conservation areas, where viable, or into ecological focus areas for the encouragement of natural flora and fauna.</t>
  </si>
  <si>
    <t>5S5Axhf3c7R5yra1GF3lz</t>
  </si>
  <si>
    <t>1xuWWGUVgz6B0wnaCRd3ub</t>
  </si>
  <si>
    <t>AQ-GFS 04.05.04</t>
  </si>
  <si>
    <t>mfDswSe0HnMqqquTT6GNV</t>
  </si>
  <si>
    <t>Transportation provided to workers is safe.</t>
  </si>
  <si>
    <t>1vskuLzP8swwXC4TXkhjYM</t>
  </si>
  <si>
    <t>Transportation shall be safe for workers and take into account applicable safety requirements and regulations.</t>
  </si>
  <si>
    <t>2PgwvF6dHOfYp2HX4NrdFR</t>
  </si>
  <si>
    <t>AQ-GFS 01.01.02</t>
  </si>
  <si>
    <t>1lj8YCFuZOsIXUhRDxHhDs</t>
  </si>
  <si>
    <t>A recording system is established for each production unit to provide a record of the production activities undertaken.</t>
  </si>
  <si>
    <t>taX3GskzYuSQhxO4Dc4e0</t>
  </si>
  <si>
    <t>Current records shall provide a history of GLOBALG.A.P. certified production at all production units. This shall be done either digitally or on paper.
No “N/A.”</t>
  </si>
  <si>
    <t>7BbYPU8D5VjuX50wR037bc</t>
  </si>
  <si>
    <t>7irp0gDHCMMxZCOGVraSa6</t>
  </si>
  <si>
    <t>AQ-GFS 01.01.01</t>
  </si>
  <si>
    <t>5SsGN8mTDfMtGmtAyzvQRR</t>
  </si>
  <si>
    <t>The producer has a reference system for identifying sites used in production, other areas, and facilities.</t>
  </si>
  <si>
    <t>1tb7jyiYMshtgdRElHtiF2</t>
  </si>
  <si>
    <t>Compliance shall require visual identification in the form of: a physical sign and a farm map which also identifies the location of water sources, storage/handling facilities, production units, entry and exit points, etc., and that can be cross-referenced to the identification system.
No “N/A.”</t>
  </si>
  <si>
    <t>NwH2WCr6hZj9gtrrn9bL8</t>
  </si>
  <si>
    <t>AQ-GFS 06.02.02</t>
  </si>
  <si>
    <t>3wH0YB0VFcy9b6e1T8GiUt</t>
  </si>
  <si>
    <t>The site is kept in a tidy and orderly condition.</t>
  </si>
  <si>
    <t>5HwHXUAeRJiFcV8HuwZIpT</t>
  </si>
  <si>
    <t>Visual assessment shall show that waste and litter are stored in the designated locations (tanks, bins, others). Incidental waste is acceptable as well as waste from the current day’s work.</t>
  </si>
  <si>
    <t>4lWCxkSHrJaIeImQh7OzEe</t>
  </si>
  <si>
    <t>AQ-GFS 01.02.01</t>
  </si>
  <si>
    <t>3dHgaPm4sYJX6syyu7fNry</t>
  </si>
  <si>
    <t>A risk assessment is available for all sites registered for certification to evaluate whether the sites are suitable for continuing farming operations.</t>
  </si>
  <si>
    <t>2czCBtYO39i5pKdZmkb6zo</t>
  </si>
  <si>
    <t>A documented risk assessment to determine whether the sites (including rented land, structures, and equipment) are appropriate for production shall be available for all sites, considering aspects of food safety, the environment, and the health and welfare of farmed aquatic species. It shall be ready for the initial certification body (CB) audit and maintained, updated, and reviewed whenever new sites enter into production, when risks for existing ones have changed, or at least annually, whichever occurs first. The risk assessment may be based on a generic one but shall be customized to the farm situation.
A list of all activities potentially affecting the aquaculture farm shall be available with regard to: potential physical, chemical (including allergens), and biological hazards. Cross-reference with AQ 20.02.16 and AQ 20.02.18.</t>
  </si>
  <si>
    <t>6e8biqvpgjR1gcXJ57NKqP</t>
  </si>
  <si>
    <t>AQ-GFS 01.02.02</t>
  </si>
  <si>
    <t>tGsPSeIGV20SJkLCbzAGz</t>
  </si>
  <si>
    <t>A management plan that establishes strategies for minimizing the risks identified in the risk assessment for operation suitability has been developed and implemented and is reviewed regularly.</t>
  </si>
  <si>
    <t>1mS7A6sIv5fg9kCidEMpya</t>
  </si>
  <si>
    <t>A management plan shall address the risks identified in AQ 01.02.01 and describe the hazard control procedures that justify that the site in question is suitable for production, ensuring sustainability and effectiveness. This plan shall be appropriate to farm operations, and there shall be evidence of its implementation. The plan shall address maintenance of grounds and areas within the site to prevent contamination. The plan shall be reviewed annually, or whenever changes occur that may impact the safety of food production and impact the food safety plan, whichever occurs first.</t>
  </si>
  <si>
    <t>tYoZq64yTSphZ8hEWQ4zP</t>
  </si>
  <si>
    <t>AQ-GFS 06.02.01</t>
  </si>
  <si>
    <t>LcScSUV2cQ2Bc4PsC9mGu</t>
  </si>
  <si>
    <t>A comprehensive, current, and documented waste management system is implemented.</t>
  </si>
  <si>
    <t>5M8Xy3iFYc7TD617N1xOGB</t>
  </si>
  <si>
    <t>A comprehensive, current, and documented waste management system that covers waste reduction, pollution, and waste recycling shall be available. Air, soil, and water contamination shall be considered where relevant, along with all products and sources identified (organic and inorganic). The waste management system shall include the list of the products and for each of them, the intended reuse/recycle/disposal methods, and where relevant the frequency of collection and removal. The waste management system shall be part of the environmental management plan (EMP).</t>
  </si>
  <si>
    <t>5u7HDlqY6BIYob5kWcfO3m</t>
  </si>
  <si>
    <t>AQ-GFS 12.01</t>
  </si>
  <si>
    <t>3VY95xQdvT0jSPkhYo93UV</t>
  </si>
  <si>
    <t>The GLOBALG.A.P. word, trademark, and QR code or logo, as well as the GLOBALG.A.P. Number (GGN) are used according to “GLOBALG.A.P. trademarks use: Policy and guidelines.”</t>
  </si>
  <si>
    <t>5nTWR4bbnnHkQLrkIseGHO</t>
  </si>
  <si>
    <t>The producer shall use the GLOBALG.A.P. word, trademark, and QR code or logo, as well as the GGN, Global Location Number (GLN), or sub-GLN according to “GLOBALG.A.P. trademarks use: Policy and guidelines.” The GLOBALG.A.P. word, trademark, or logo shall never appear on the final product, on the consumer packaging, or at the point of sale. However, the certificate holder can use any and/or all in business-to-business communications.
“N/A” for compound feed or GLOBALG.A.P. aquaculture ova or seedlings when not intended for sale to final consumers and definitely not appearing at any point of sale to final consumers.
The GLOBALG.A.P. word, trademark, or logo cannot be in use during the initial (first ever) certification body (CB) audit because the producer does not yet have certification, and the producer cannot refer to the GLOBALG.A.P. certification status before the first positive certification decision.</t>
  </si>
  <si>
    <t>QZfIR1aSAjL2YcUqo376X</t>
  </si>
  <si>
    <t>4R1LaKxGOk7ECQXxorAbz3</t>
  </si>
  <si>
    <t>AQ-GFS 06.01.01</t>
  </si>
  <si>
    <t>TyWrQuIACwWQM9vzhw6Sd</t>
  </si>
  <si>
    <t>Waste products and sources of pollution are identified and classified in all areas of the farm.</t>
  </si>
  <si>
    <t>5C3K5O27GGp5xxDFg8zpVr</t>
  </si>
  <si>
    <t>Possible waste products (paper, cardboard, plastic, oil, etc.) and pollution (exhaust smoke, oil, fuel, noise, effluent, chemicals, feed waste, algae produced during net cleaning, etc.) produced by the farm processes have been listed.
Waste products shall be identified and classified by:
- type
- methods of storage
- disposal
- recycling
- reuse 
Documented evidence shall be available.</t>
  </si>
  <si>
    <t>mo9Uog2nl7PhTPO5LbeWt</t>
  </si>
  <si>
    <t>J47ofUD6yFh93bgrYc3cI</t>
  </si>
  <si>
    <t>AQ-GFS 19.02.01</t>
  </si>
  <si>
    <t>7y3k3nVczEK3ATcNwqtGUh</t>
  </si>
  <si>
    <t>Empty chemical compound containers have records in place for reuse, recycling, and/or disposal. Reuse is possible only when risk-assessed by a competent person.</t>
  </si>
  <si>
    <t>4veEbKWBnpwrYbZnyR8HKq</t>
  </si>
  <si>
    <t>There shall be evidence that empty chemical compound containers are not reused in any form unless risk-assessed as safe by a competent person. There are records that chemical compound containers have been disposed of by a legally licensed chemical compound waste subcontractor or returned to the supplying company for recycling.
No “N/A.”</t>
  </si>
  <si>
    <t>2VMR7eFBhsXQA1k8IjqWQx</t>
  </si>
  <si>
    <t>5TWeM5qsESAAoc4kgvzyWg</t>
  </si>
  <si>
    <t>AQ-GFS 19.02.02</t>
  </si>
  <si>
    <t>byOw8C1kfNFGoUxNCP5Ra</t>
  </si>
  <si>
    <t>The storage and disposal of empty containers and unused chemical compounds is carried out in such a way as to avoid spills or rinses that may expose products, humans, and/or animals.</t>
  </si>
  <si>
    <t>2LsYhc0VoU0nRh7SIRq7KS</t>
  </si>
  <si>
    <t>The system used for storage and disposal of empty chemical compound containers and unused chemical compounds shall ensure that products, persons, or animals cannot come into contact with the empty containers or chemical compounds and that spills or rinses are avoided. There shall be records that document that chemical compounds have been disposed of by officially authorized channels.
No “N/A.”</t>
  </si>
  <si>
    <t>2Yn8Eue8bQt64wHm7Sd2I4</t>
  </si>
  <si>
    <t>AQ-GFS 04.02.05</t>
  </si>
  <si>
    <t>6artiq6umsab9a5DNLfUrl</t>
  </si>
  <si>
    <t>Records of all training activities are kept.</t>
  </si>
  <si>
    <t>lwUkE87o3fDoeR1gcJz0b</t>
  </si>
  <si>
    <t>A record shall be kept for training activities, including the topic covered, the trainer, the date, and a list of the attendees, including evidence of attendance.
No “N/A.”</t>
  </si>
  <si>
    <t>5VnlmGPUGOH1VRB6PbGMP5</t>
  </si>
  <si>
    <t>AQ-GFS 04.03.02</t>
  </si>
  <si>
    <t>51p8b0j1BbnkHS7Djrxtro</t>
  </si>
  <si>
    <t>Warning signs identify all potential hazards, emergency exits, and escape routes.</t>
  </si>
  <si>
    <t>jH0r1E9Hsd6bEU8g1lQT4</t>
  </si>
  <si>
    <t>Permanent and legible signs shall indicate potential hazards, emergency exits, and escape routes. This shall include indicating, where applicable: ongoing treatments, waste pits, fuel tanks, workshops, warning signs in all buildings or permanent structures showing emergency exits, escape routes, safety equipment (fire extinguisher, washing facilities, etc.) and safety alarms (fire, CO2, evacuation, tornado, etc.) and access doors of the storage facilities for chemicals. Fire exits and escape routes shall be kept open, accessible, and clear of obstacles to permit safe evacuation in case of an emergency. Warning signs shall be present and in the predominant language(s) of the workforce and/or in pictograms.
No “N/A.”</t>
  </si>
  <si>
    <t>DAjDDiQS62o0nikMfH4On</t>
  </si>
  <si>
    <t>AQ-GFS 04.03.04</t>
  </si>
  <si>
    <t>6htXYEkCczgewsvtZRA7Fm</t>
  </si>
  <si>
    <t>First aid kits are accessible at all permanent sites and fields near the work.</t>
  </si>
  <si>
    <t>385Kz7uay1aIcwGZNq8jQV</t>
  </si>
  <si>
    <t>Complete and maintained first aid kits (i.e., complete and maintained according to local recommendations and appropriate to the activities being carried out) shall be available and accessible at all permanent sites and present in selected transport means (vessel, vehicle, etc.) where required by the risk assessment in AQ 04.01.01.</t>
  </si>
  <si>
    <t>4m39I7PCk7W2gXMwdwi35M</t>
  </si>
  <si>
    <t>AQ-GFS 04.04.01</t>
  </si>
  <si>
    <t>1hCiBxbv7TS8mDBwXInkZi</t>
  </si>
  <si>
    <t>Workers, visitors, and subcontractors are equipped with suitable personal protective equipment (PPE).</t>
  </si>
  <si>
    <t>7LuRFMZeaX59u9wa1IWugm</t>
  </si>
  <si>
    <t>Complete sets of suitable PPE, enabling compliance with label instructions and/or legal requirements and/or requirements as authorized by a competent authority, shall be available on the farm, utilized, and in a good state of repair.
Complying with label requirements and/or requirements in the risk assessment for on-farm operations may include use of some of the following: rubber boots or other appropriate footwear, waterproof clothing, protective overalls, rubber gloves, face masks, appropriate respiratory equipment (including replacement filters), ear and eye protection devices, life-jackets, etc.
There shall be evidence that the provided PPE is used by the workers.
No “N/A.”</t>
  </si>
  <si>
    <t>5HYCY6w4TIal14Zk7ql9Ky</t>
  </si>
  <si>
    <t>AQ-GFS 04.03.03</t>
  </si>
  <si>
    <t>6DXTjvpu6L0M4N3rZYH7rp</t>
  </si>
  <si>
    <t>Safety advice for substances hazardous to workers’ health and safety is immediately available and accessible.</t>
  </si>
  <si>
    <t>38gCEdvRxPsFx57unvQOYd</t>
  </si>
  <si>
    <t>Emergency information (website, telephone number, safety data sheet, etc.) on each hazardous substance shall be available and accessible in the appropriate locations.
Cross-reference with AQ 19.01.02.</t>
  </si>
  <si>
    <t>4vuC0EtgS8JV1J76tWmCuv</t>
  </si>
  <si>
    <t>AQ-GFS 19.01.01</t>
  </si>
  <si>
    <t>3wgBjsA3eUt4vWVxxW76YL</t>
  </si>
  <si>
    <t>A product inventory is documented and readily available for all chemical compounds in store.</t>
  </si>
  <si>
    <t>wAOeffuZDUAFQDMMhaohL</t>
  </si>
  <si>
    <t>For all chemical compounds in store, there shall be a documented, up-to-date record of the inventory including records of movements (use and supply).
No “N/A.”</t>
  </si>
  <si>
    <t>5FNssZFe8Kc55wAM4SdwZF</t>
  </si>
  <si>
    <t>AQ-GFS 19.01.04</t>
  </si>
  <si>
    <t>W4YzFuNxixYUMVJnVb5Wz</t>
  </si>
  <si>
    <t>Chemical compounds are stored in accordance with manufacturer instructions and legislation.</t>
  </si>
  <si>
    <t>1GWtnIyUCuLBdQmkbjb5rA</t>
  </si>
  <si>
    <t>Chemical compounds shall be stored in a secure lockable storage and in accordance with manufacturer instructions, legislation, and, where appropriate, be physically separated. Compliance shall require a visual assessment of the chemical store.
No “N/A.”</t>
  </si>
  <si>
    <t>3vBlq47B5fs20imJ2gjswl</t>
  </si>
  <si>
    <t>AQ-GFS 19.01.03</t>
  </si>
  <si>
    <t>2ahA8JNC0SRwBIhny9gHfZ</t>
  </si>
  <si>
    <t>All chemical compounds are demonstrably approved for aquaculture production processes.</t>
  </si>
  <si>
    <t>5gKiUEGLih9vSuQy2bk2hk</t>
  </si>
  <si>
    <t>All chemical compounds shall be demonstrably approved for the use in aquaculture production processes in the country of production and destination. There shall be evidence of a risk assessment by a competent person where there is no legislation on specific chemical substances/active ingredients.</t>
  </si>
  <si>
    <t>5eDLFdBmq8FPoJvxaFOSPO</t>
  </si>
  <si>
    <t>AQ-GFS 20.07.02</t>
  </si>
  <si>
    <t>5IlnirqKKdWrix1oKp3778</t>
  </si>
  <si>
    <t>Vegetative buffer zones and habitat corridors around pond systems and adjacent to farm boundaries are maintained in good order and, where practical, improved.</t>
  </si>
  <si>
    <t>20vdQBCKEbN3JVdcBpW1QP</t>
  </si>
  <si>
    <t>Vegetative buffer zones and habitat corridors shall be maintained to minimize the effect of site operations on the environment. Consideration shall be given to the creation of vegetative buffer zones and habitat corridors where they are not already in place.</t>
  </si>
  <si>
    <t>3u8OgR2CuAjjlryPl4hYsj</t>
  </si>
  <si>
    <t>AQ-GFS 06.04.05</t>
  </si>
  <si>
    <t>6sr6TxaRNfrijSthtQJLVx</t>
  </si>
  <si>
    <t>Water quality – in all storage systems – is verified as adequate for its uses.</t>
  </si>
  <si>
    <t>tyfKL81hCoXUc7lrYhG2O</t>
  </si>
  <si>
    <t>Indoor primary production facilities and any other water storage systems shall maintain a supply of water fit for its intended purposes. The water in all storage systems shall not compromise food safety, handwashing, equipment, and post-harvest washing.</t>
  </si>
  <si>
    <t>7auzQ1wpN2MTWU4Soc9D5R</t>
  </si>
  <si>
    <t>AQ-GFS 23.01</t>
  </si>
  <si>
    <t>QLRHPrYTa7C7525UqZ0zm</t>
  </si>
  <si>
    <t>The producer or subcontractor controls the risk of pest infestation in buildings.</t>
  </si>
  <si>
    <t>5oyaDPtuLjaCx7jjyQ67Gc</t>
  </si>
  <si>
    <t>Monitoring records of identified risk locations and preventive measures shall be in place and available. The location of all pest control measures shall be identified on a plan/diagram of the site, which plan/diagram shall include all operations.
No “N/A.”</t>
  </si>
  <si>
    <t>6NkzRvY2LtIEq9u93VYbsg</t>
  </si>
  <si>
    <t>2SfGVagtXFN0gWXAjq9xtJ</t>
  </si>
  <si>
    <t>AQ-GFS 06.04.01</t>
  </si>
  <si>
    <t>2bCCtN7y4LKg2G68slrWU8</t>
  </si>
  <si>
    <t>Water abstraction and discharge meet the requirements set by the competent authority and do not pose a risk to local communities and natural biodiversity.</t>
  </si>
  <si>
    <t>6BWvRK2EoSTP6eEZMyUtio</t>
  </si>
  <si>
    <t>The records of discharge licenses and abstraction rights for each site, plus records of abstraction amounts taken over 12 months, shall be available. The producer shall show evidence that the farming activities do not pose a risk to desiccation-sensitive biodiversity and do not limit access to household water for the local community.</t>
  </si>
  <si>
    <t>ac8s20D0gDj5yI2V38P5h</t>
  </si>
  <si>
    <t>AQ-GFS 22.03.04</t>
  </si>
  <si>
    <t>7zG1HNgccTb7aKKALv6b5b</t>
  </si>
  <si>
    <t>Medicated feeds and contaminated feeds are kept in separate, clearly labeled, and identified bulk or bag storage.</t>
  </si>
  <si>
    <t>1kM0EEG72412vctASdkOtu</t>
  </si>
  <si>
    <t>The site and records shall be verified to prove that there is no cross contamination between medicated and nonmedicated feed. Clear labeling/identification shall be in place.</t>
  </si>
  <si>
    <t>3qE6E1jiEXoh3j8ncPx0a9</t>
  </si>
  <si>
    <t>AQ-GFS 20.08.02</t>
  </si>
  <si>
    <t>4n0m5KPD6KenYKFjUhIdoj</t>
  </si>
  <si>
    <t>If there is an area management plan, the farm is actively participating and can demonstrate compliance with the plan’s requirements.</t>
  </si>
  <si>
    <t>4ZHs4FAG5KSDntSBss8nNu</t>
  </si>
  <si>
    <t>An area management plan is an agreement between producers, usually at the same body of water, that includes measures to prevent the introduction and spread of pathogens and disease.
If there is such a plan, the producer shall show documented evidence of participation.
Where no area management plan is in place, farms from different aquaculture companies sharing the same body of water shall demonstrate efforts with specific actions to collaborate in relevant aspects affecting their farming operations. Examples may include disease control, movement of animals, predators, evaluation of macro-fauna, etc.</t>
  </si>
  <si>
    <t>All Sections</t>
  </si>
  <si>
    <t>Unique Sections</t>
  </si>
  <si>
    <t>Unique Subsections</t>
  </si>
  <si>
    <t>Section:Subsection</t>
  </si>
  <si>
    <t>Section GUID</t>
  </si>
  <si>
    <t>Subsection GUID</t>
  </si>
  <si>
    <t>Title</t>
  </si>
  <si>
    <t>S Order</t>
  </si>
  <si>
    <t>SS Order</t>
  </si>
  <si>
    <t>Schon da?</t>
  </si>
  <si>
    <t>AQ 01 SITE HISTORY AND SITE MANAGEMENT</t>
  </si>
  <si>
    <t>-</t>
  </si>
  <si>
    <t>5mUWYvmAcBFoyUbNbMwBFm1DSOMfBwEJ7NMTIzs3yO1i</t>
  </si>
  <si>
    <t>Gje6Vs9erIFxkUciUvJH4</t>
  </si>
  <si>
    <t>6gcvPhmDX7jxAKvMNctDnv</t>
  </si>
  <si>
    <t>Organizational requirements for the residue monitoring system (RMS) operator</t>
  </si>
  <si>
    <t>6Rm0QwTMNW6kK0eTQrJkhZ78fF8J8n8uDPsOxFl12Alc</t>
  </si>
  <si>
    <t>6FdWPU4oDWbSzvdyOZoYoB</t>
  </si>
  <si>
    <t>76Up1Jlz2ogKdKXUH1J3L</t>
  </si>
  <si>
    <t>FV 01 INTERNAL DOCUMENTATION</t>
  </si>
  <si>
    <t>7rjim934yL9ogfLKGg1C6w7mjSidGuWy0Ls8TvSUsTPI</t>
  </si>
  <si>
    <t>5UQeS9ZpTZ73bWl747qvBc</t>
  </si>
  <si>
    <t>3YIgWsy9P8ND3BJPQGnD0j</t>
  </si>
  <si>
    <t xml:space="preserve">FO 01 MANAGEMENT </t>
  </si>
  <si>
    <t>1bKgax0qDr1kdS45vRoOYL5TvyR0UgB0EOmnMkFaZftX</t>
  </si>
  <si>
    <t>58YIZdoFmkYixB4J9NtgtD</t>
  </si>
  <si>
    <t>5S3hhH4brQmFX28p961rB1</t>
  </si>
  <si>
    <t>AQUACULTURE:  Finfish, crustaceans, molluscs, seaweed</t>
  </si>
  <si>
    <t xml:space="preserve">The standard applies to all stages of the aquatic species for all systems used in aquaculture.
Presently, the term “farmed aquatic species” within the standard refers to all species mentioned in the GLOBALG.A.P. product list published on the GLOBALG.A.P. website. This product list is extended for species based on demand and under consideration of brood stock origin. The term “farmed aquatic species” refers to finfish, crustaceans, molluscs, and macro-algae (seaweed) and depending on the criteria may apply exclusively to some of the groups. </t>
  </si>
  <si>
    <t>4wZVGrd3Y6MNXGOUDdx8aE5TvyR0UgB0EOmnMkFaZftX</t>
  </si>
  <si>
    <t>1yWMo0Q80qUQDJqsf2LkXE</t>
  </si>
  <si>
    <t>1bKgax0qDr1kdS45vRoOYL</t>
  </si>
  <si>
    <t>HOP 01 INTERNAL DOCUMENTATION</t>
  </si>
  <si>
    <t>3jlC57moeRajaaQIIaDd205TvyR0UgB0EOmnMkFaZftX</t>
  </si>
  <si>
    <t>4qbSjlziUqnQJwKT4sdkb1</t>
  </si>
  <si>
    <t>538rGD6MQerNMNSCfcYCp7</t>
  </si>
  <si>
    <t>GENERAL</t>
  </si>
  <si>
    <t>1Lf9FHKch0eiLXJIpNhkap5TvyR0UgB0EOmnMkFaZftX</t>
  </si>
  <si>
    <t>7Im0gZuPu0LHTMAIaQXrVq</t>
  </si>
  <si>
    <t>1NXB83vWchkgtYCMUnCsww</t>
  </si>
  <si>
    <t>QMS  01 Legality and administration</t>
  </si>
  <si>
    <t>2bWjTJm7YGHjn0xzK8lmrx5TvyR0UgB0EOmnMkFaZftX</t>
  </si>
  <si>
    <t>2rxdA3gpl0PXbrvpZ0BtCg</t>
  </si>
  <si>
    <t>6vK5KBcIFJbIyxl3B3ekIp</t>
  </si>
  <si>
    <t>FO 01 MANAGEMENT</t>
  </si>
  <si>
    <t>6Wkw4wWRDCURPfRLe7FPfh5TvyR0UgB0EOmnMkFaZftX</t>
  </si>
  <si>
    <t>6RbDnySZpbgffC9ju2q32c</t>
  </si>
  <si>
    <t>5wvTyg46WECxeJHnhfju6</t>
  </si>
  <si>
    <t>Risk assessment</t>
  </si>
  <si>
    <t>3hFRwOPd6tyF3XqgDpiUsI5TvyR0UgB0EOmnMkFaZftX</t>
  </si>
  <si>
    <t>1eFqhUYZUruUIaNxgz39cm</t>
  </si>
  <si>
    <t>3labXsBTDnp2nMlbS2V5AI</t>
  </si>
  <si>
    <t>FO 02 TRACEABILITY</t>
  </si>
  <si>
    <t>2kuhirjgnGOVNDcaDpOkYM5TvyR0UgB0EOmnMkFaZftX</t>
  </si>
  <si>
    <t>DJzqg2fWJNX8DV2KctvYg</t>
  </si>
  <si>
    <t>6l21qjBupUIUO8XLCiUEef</t>
  </si>
  <si>
    <t>FV 02 CONTINUOUS IMPROVEMENT PLAN</t>
  </si>
  <si>
    <t>6jdV20fj5kQdZCYqV2HAZj5TvyR0UgB0EOmnMkFaZftX</t>
  </si>
  <si>
    <t>70ruHYc2MpTvg0jD7QMezL</t>
  </si>
  <si>
    <t>AQ 02 INTERNAL DOCUMENTATION</t>
  </si>
  <si>
    <t>1JbTSVCXvD1rsi9FQI4BLX5TvyR0UgB0EOmnMkFaZftX</t>
  </si>
  <si>
    <t>7szhAVwZa7A9bpfSi2pieJ</t>
  </si>
  <si>
    <t>4wZVGrd3Y6MNXGOUDdx8aE</t>
  </si>
  <si>
    <t>HOP 02 CONTINUOUS IMPROVEMENT PLAN</t>
  </si>
  <si>
    <t>VDK37xlSNcEUrQRExLE3o5TvyR0UgB0EOmnMkFaZftX</t>
  </si>
  <si>
    <t>1QZN9MgOjsyqVA68ggNrjJ</t>
  </si>
  <si>
    <t>1o8mD6EnK5wQwCEJoONfYj</t>
  </si>
  <si>
    <t>RIGHT OF ASSOCIATION AND REPRESENTATION</t>
  </si>
  <si>
    <t>5jzyQhmb27D4nmyslaqw295TvyR0UgB0EOmnMkFaZftX</t>
  </si>
  <si>
    <t>5MIp8lIIRxiecaRlBx45ZA</t>
  </si>
  <si>
    <t>3teX4BYt2AW8sJqpMJrRZD</t>
  </si>
  <si>
    <t>QMS 02 Management and organization</t>
  </si>
  <si>
    <t>1EgtVf0gt9faAZ208UKbhp5TvyR0UgB0EOmnMkFaZftX</t>
  </si>
  <si>
    <t>6xn2hlRu4XuFNY4EvmmhGh</t>
  </si>
  <si>
    <t>AQ 03 HYGIENE</t>
  </si>
  <si>
    <t>17ftYiGJQGfvC82XpjU1HE5TvyR0UgB0EOmnMkFaZftX</t>
  </si>
  <si>
    <t>4FpGNTsK7qObG6w0IK8lJ9</t>
  </si>
  <si>
    <t>67I6rRqQnyxgGd55PVh78h</t>
  </si>
  <si>
    <t>Sample taking</t>
  </si>
  <si>
    <t>79NJXc4l9NQEbbeDhi7yAn5TvyR0UgB0EOmnMkFaZftX</t>
  </si>
  <si>
    <t>4CAFQJ1DissSwVgUR6FAo2</t>
  </si>
  <si>
    <t>2RFsPSHa2XlX0JHYiJO2Wc</t>
  </si>
  <si>
    <t>FV 03 RESOURCE MANAGEMENT AND TRAINING</t>
  </si>
  <si>
    <t>AqZg0D6YeGl82j7kk861G5TvyR0UgB0EOmnMkFaZftX</t>
  </si>
  <si>
    <t>7rp7x9ZgHaqceXxu6OWWq7</t>
  </si>
  <si>
    <t>5g1godsQJRqbjZxI603Etm</t>
  </si>
  <si>
    <t>FO 03 PLANT PROPAGATION MATERIAL</t>
  </si>
  <si>
    <t>2mT42AzGqaTB4SqjuCAb8l5TvyR0UgB0EOmnMkFaZftX</t>
  </si>
  <si>
    <t>6w3UMFW0oHAYouIfAQsxPp</t>
  </si>
  <si>
    <t>3jlC57moeRajaaQIIaDd20</t>
  </si>
  <si>
    <t>HOP 03 RESOURCE MANAGEMENT AND TRAINING</t>
  </si>
  <si>
    <t>1STSYkQfJC6sJCHTl0LQ4B4xvzsgnTOtRkF4CQ8kI09i</t>
  </si>
  <si>
    <t>5KxdaTmagupnt1FFiWUWr</t>
  </si>
  <si>
    <t>hQNd2uxITz3h9L5NA0Esq</t>
  </si>
  <si>
    <t>GRASP WORKER REPRESENTATION</t>
  </si>
  <si>
    <t>1STSYkQfJC6sJCHTl0LQ4B5Nuj2EiEyMVydcblHaISFD</t>
  </si>
  <si>
    <t>73Lv9AVw6FCUaveBbhr4JK</t>
  </si>
  <si>
    <t>iX5cwfCbucoiOoSsaucW1</t>
  </si>
  <si>
    <t>QMS 03 Document Control</t>
  </si>
  <si>
    <t>1STSYkQfJC6sJCHTl0LQ4B1E1VhZbj9C7JN1P2MNO7PP</t>
  </si>
  <si>
    <t>6HcHJDddlXRBRfZX9ZokDO</t>
  </si>
  <si>
    <t>AQ 04 WORKERS’ WELL-BEING: OCCUPATIONAL HEALTH, SAFETY, AND WELFARE</t>
  </si>
  <si>
    <t>Compliance with GRASP is compulsory for the aquaculture scope. Therefore, full compliance with this section is required at all times.</t>
  </si>
  <si>
    <t>1STSYkQfJC6sJCHTl0LQ4B6iax11SKEZhY8rQyeOo4x9</t>
  </si>
  <si>
    <t>1inVLFVuXUfx9WSBlTkRpE</t>
  </si>
  <si>
    <t>1YcgCgxK4JSDX909mtyB2K</t>
  </si>
  <si>
    <t>Test results</t>
  </si>
  <si>
    <t>3yiKvwYoXBHDoxipYV9gbp5TvyR0UgB0EOmnMkFaZftX</t>
  </si>
  <si>
    <t>6IxE566h7r5Jvb3W7WDuj3</t>
  </si>
  <si>
    <t>1kzI7hCCMY4wQOFQmIPOPD</t>
  </si>
  <si>
    <t>FV 04 OUTSOURCED ACTIVITIES (SUBCONTRACTORS)</t>
  </si>
  <si>
    <t>3ov8Ci8FQzD3sYIYu2RpnL3yzXvEhnmn5Jt2gzgNRyxG</t>
  </si>
  <si>
    <t>2ImsoVLGQdeZF6agzMqJ8A</t>
  </si>
  <si>
    <t>IKtB5yVMmBF7k4LaDgUZw</t>
  </si>
  <si>
    <t>FO 04 SOIL, PLANT NUTRITION, AND FERTILIZERS</t>
  </si>
  <si>
    <t>Promote plant health and avoid overuse of fertilizers by applying nutrients actually required by the crop. Avoid environmental pollution through safe fertilizer storage, optimal use, minimizing heavy metals inputs. Monitor quantities of nitrogen and phosphorus applied to help keep overuse as low as possible. When crops are grown in soil, ensure long term fertility, aid yields and contribute to profitability. Minimizing soil fumigation leads to less use of chemicals and promoting plant growth-promoting rhizobacteria and other microorganisms which benefit plant health.</t>
  </si>
  <si>
    <t>7tJdxC0MUJe1HSs3MotQlM5TvyR0UgB0EOmnMkFaZftX</t>
  </si>
  <si>
    <t>6PRvE2QfxASI7YKnCc3EqN</t>
  </si>
  <si>
    <t>1Lf9FHKch0eiLXJIpNhkap</t>
  </si>
  <si>
    <t>HOP 04 OUTSOURCED ACTIVITIES (SUBCONTRACTORS)</t>
  </si>
  <si>
    <t>7zYHRKozLWyZJNsLHlqmWj5TvyR0UgB0EOmnMkFaZftX</t>
  </si>
  <si>
    <t>6FGY5f8scT9uxdRY1Dm0EA</t>
  </si>
  <si>
    <t>7M8kd0W9wjpA8V5QSHHaVd</t>
  </si>
  <si>
    <t>COMPLAINT PROCESS</t>
  </si>
  <si>
    <t>1PygzsgwT1kH98NoRIqHJK5TvyR0UgB0EOmnMkFaZftX</t>
  </si>
  <si>
    <t>6GeO2cIfH8F4MS0Wrn7hu8</t>
  </si>
  <si>
    <t>1sjYNSfPgvLzeUoltfbbdl</t>
  </si>
  <si>
    <t>QMS 04 Complaint handling</t>
  </si>
  <si>
    <t>2zKr6OtZT3ieaBkkiQdRnE5TvyR0UgB0EOmnMkFaZftX</t>
  </si>
  <si>
    <t>4MADFxOdPQhN4tDSrYC3kN</t>
  </si>
  <si>
    <t>4WhD38GscILUERBIKqjZi2</t>
  </si>
  <si>
    <t>Plan of action</t>
  </si>
  <si>
    <t>38FoI2x9MvJMWYmW9A94FP1GydlnqB5f3ZYrijAhJ8a1</t>
  </si>
  <si>
    <t>2POBKEfw5bnX0otH120XN9</t>
  </si>
  <si>
    <t>6PzSKiJw1bRFye5uX49taK</t>
  </si>
  <si>
    <t>FV 05 SPECIFICATIONS, SUPPLIERS, AND STOCK MANAGEMENT</t>
  </si>
  <si>
    <t>3mzqvFtvshFUd9FG5jPpxS2G6uwghHDTAis8RUZY3FJx</t>
  </si>
  <si>
    <t>1EV9fOJFtgZHkgwnGkSJCo</t>
  </si>
  <si>
    <t>1TyGiQcuRVxqRPsWm6pYn7</t>
  </si>
  <si>
    <t>FO 05 WATER MANAGEMENT</t>
  </si>
  <si>
    <t>Provide plants with optimal amounts of water of appropriate quality.
Minimize abstraction from water sources (efficient use and where possible, collection of rainwater and/or recycling of water).
Avoid discharges, emissions, and/or effluents that can pollute water sources.</t>
  </si>
  <si>
    <t>3mzqvFtvshFUd9FG5jPpxS3QFwSW2yUZI11qFYS6goaH</t>
  </si>
  <si>
    <t>489bZFWSQmhiPe5OysSmjy</t>
  </si>
  <si>
    <t>AQ 05 OUTSOURCED ACTIVITIES (SUBCONTRACTORS)</t>
  </si>
  <si>
    <t>Subcontracting is the practice of assigning, or outsourcing, part of the obligations and tasks under a contract to another party known as a subcontractor.</t>
  </si>
  <si>
    <t>3mzqvFtvshFUd9FG5jPpxS34qytRFn55Pj9v8N6jW9Nd</t>
  </si>
  <si>
    <t>2HYuayP7D4BMSo75oiaXrl</t>
  </si>
  <si>
    <t>2bWjTJm7YGHjn0xzK8lmrx</t>
  </si>
  <si>
    <t>HOP 05 SPECIFICATIONS, SUPPLIERS, AND STOCK MANAGEMENT</t>
  </si>
  <si>
    <t>WIsqyzB7hUCqXcRGmylZ63bwHSjPIiZlDqoQlQa0RcI</t>
  </si>
  <si>
    <t>1rtxDY0UV6J6nTD72lp37g</t>
  </si>
  <si>
    <t>6fz1ZcgpxCeEz3mRGrevNc</t>
  </si>
  <si>
    <t>PRODUCER’S HUMAN RIGHTS POLICIES</t>
  </si>
  <si>
    <t>WIsqyzB7hUCqXcRGmylZ65JMEtkoFWwAZfaa1yaPgBK</t>
  </si>
  <si>
    <t>68w0QanW27g7DC5iiMNgnB</t>
  </si>
  <si>
    <t>4riK5U0xPiGEWHpHRmn4Nr</t>
  </si>
  <si>
    <t>QMS 05 Internal Audits</t>
  </si>
  <si>
    <t>WIsqyzB7hUCqXcRGmylZ64AISrwQ9WCshrlYBBrxvLA</t>
  </si>
  <si>
    <t>3eE3Q3pAc6KiMjhWeHYlIc</t>
  </si>
  <si>
    <t>6FGL7kSlHwQq5KuSIb33Ri</t>
  </si>
  <si>
    <t>Records</t>
  </si>
  <si>
    <t>WIsqyzB7hUCqXcRGmylZ6SAqaQFjpGvk0dxFTZIzwA</t>
  </si>
  <si>
    <t>yNNnfi8cIVXTWlcpFs9Ve</t>
  </si>
  <si>
    <t>4ZGW9ZWBwWewpL1DYzfgyb</t>
  </si>
  <si>
    <t>FV 06 TRACEABILITY</t>
  </si>
  <si>
    <t>5J6Wg6hIOJWcbwRBTKjslF5TvyR0UgB0EOmnMkFaZftX</t>
  </si>
  <si>
    <t>73mmIJbLFA6st0OtTEqZWp</t>
  </si>
  <si>
    <t>6sAnZuzrLy7KwfabltbVL2</t>
  </si>
  <si>
    <t>FO 06 INTEGRATED PEST MANAGEMENT</t>
  </si>
  <si>
    <t xml:space="preserve">Integrated pest management (IPM) involves the careful consideration of all available pest control techniques and the subsequent integration of appropriate measures that discourage the development of pest populations and keeps plant protection products and other interventions to levels that are economically justified and reduce or minimize risks to human health and the environment. See GLOBALG.A.P. Guidelines. 
Given the natural variation on pest development for the different crops and areas, any IPM system shall be implemented in the context of local physical (climatic, topographical, etc.), biological (pest complex, natural enemy complex, etc.), and economic conditions.
A pest, disease, or weed is considered relevant if it needs to be managed (costly to control, control measures have a high impact to the environment or to human health). </t>
  </si>
  <si>
    <t>57pN9EDRNJdtiagduP3fZW50xAgBpMLFLITAgXsZZZlg</t>
  </si>
  <si>
    <t>2qY4MoLxFUnCA4vo1wdvyU</t>
  </si>
  <si>
    <t>AQ 06 ENVIRONMENTAL AND BIODIVERSITY MANAGEMENT</t>
  </si>
  <si>
    <t>57pN9EDRNJdtiagduP3fZW2WGH0RWY1OjvoJuoSirwHO</t>
  </si>
  <si>
    <t>5qNS7lYI1ESLWc7l6Zqgt0</t>
  </si>
  <si>
    <t>6Wkw4wWRDCURPfRLe7FPfh</t>
  </si>
  <si>
    <t>HOP 06 TRACEABILITY</t>
  </si>
  <si>
    <t>57pN9EDRNJdtiagduP3fZW2JbpD7n1ziHSr2bVcKMSYA</t>
  </si>
  <si>
    <t>yeoigpicR7Kj80FVFSVQ7</t>
  </si>
  <si>
    <t>seSMMRr8dVZQE1tIIM2oM</t>
  </si>
  <si>
    <t>ACCESS TO LABOR REGULATION INFORMATION</t>
  </si>
  <si>
    <t>57pN9EDRNJdtiagduP3fZW1dk4ytnQWjHBvg1ln8HjTF</t>
  </si>
  <si>
    <t>4OOlpygsKUozIPIQvZRS7K</t>
  </si>
  <si>
    <t>5ZsnePvk5YgFXWZV6SeLdd</t>
  </si>
  <si>
    <t>QMS 06 Product traceability and segregation</t>
  </si>
  <si>
    <t>57pN9EDRNJdtiagduP3fZW49eZzszjuUC0B6uHMRpoza</t>
  </si>
  <si>
    <t>3hK2y2UNLfHoppHPAnHM03</t>
  </si>
  <si>
    <t>AQ 07 CONSERVATION</t>
  </si>
  <si>
    <t>57pN9EDRNJdtiagduP3fZW5XwbzZtEM8lBOyfvXXxdDp</t>
  </si>
  <si>
    <t>2LnFemyn1mQ3dMrtNShc5B</t>
  </si>
  <si>
    <t>4gUkP5eS8EnUG0fKZ0tMiZ</t>
  </si>
  <si>
    <t xml:space="preserve">FV 07 PARALLEL OWNERSHIP, TRACEABILITY, AND SEGREGATION </t>
  </si>
  <si>
    <t>57pN9EDRNJdtiagduP3fZW4QOHCspm1xB86DGAUYDjRE</t>
  </si>
  <si>
    <t>4AUkUX1Ed6iGItHig18e1A</t>
  </si>
  <si>
    <t>2BGuoLOuGR86Am1Hf7hCiG</t>
  </si>
  <si>
    <t>FO 07 PLANT PROTECTION PRODUCTS</t>
  </si>
  <si>
    <t>57pN9EDRNJdtiagduP3fZW5ct5fM0HqC0lCNZYddSQSP</t>
  </si>
  <si>
    <t>5qL5D1YSZyjAfehlrFEA4J</t>
  </si>
  <si>
    <t>3hFRwOPd6tyF3XqgDpiUsI</t>
  </si>
  <si>
    <t xml:space="preserve">HOP 07 PARALLEL OWNERSHIP, TRACEABILITY, AND SEGREGATION </t>
  </si>
  <si>
    <t>57pN9EDRNJdtiagduP3fZW3ag7qg4fpn4nxKeaoiBogr</t>
  </si>
  <si>
    <t>2LfV72LvddlAa8kU9pelkw</t>
  </si>
  <si>
    <t>19R27icHjrePmOqhbMVB4F</t>
  </si>
  <si>
    <t>TERMS OF EMPLOYMENT DOCUMENTS AND FORCED LABOR INDICATORS</t>
  </si>
  <si>
    <t>Rm2o1gaBaALvlfFEiYrMu1zH3ajr9ldfV66pKaz5uSC</t>
  </si>
  <si>
    <t>5yJSOcTVR8gZAhpSpE27lE</t>
  </si>
  <si>
    <t>7ue3ZV8NziRZnY4dzUsISX</t>
  </si>
  <si>
    <t>QMS 07 Product withdrawal</t>
  </si>
  <si>
    <t>Rm2o1gaBaALvlfFEiYrMu110oWX79i6mbT4bTqOXnsF</t>
  </si>
  <si>
    <t>1TkJSLMhtf1FXiHyFrmEpa</t>
  </si>
  <si>
    <t>7HDQtIsDtzns0bD1ntR0eP</t>
  </si>
  <si>
    <t>FV 08 MASS BALANCE</t>
  </si>
  <si>
    <t>Rm2o1gaBaALvlfFEiYrMu4eKy1DGXi4so3zRzyqThnJ</t>
  </si>
  <si>
    <t>5ZmQCZZcuTzxuWKzHPecnl</t>
  </si>
  <si>
    <t>5JIgB3UDpDaQaRmTmuUpoo</t>
  </si>
  <si>
    <t>FO 08 POSTHARVEST</t>
  </si>
  <si>
    <t>Rm2o1gaBaALvlfFEiYrMu7ctYNkkwyMaJhUZotDNFjC</t>
  </si>
  <si>
    <t>5f1unFnjf9XRdMc3gNiJtp</t>
  </si>
  <si>
    <t>AQ 08 COMPLAINTS</t>
  </si>
  <si>
    <t>Rm2o1gaBaALvlfFEiYrMu6jeCGSSXYJzTftXx8cbHUd</t>
  </si>
  <si>
    <t>6AAKJ3LgDpE7IG4YAqQOKs</t>
  </si>
  <si>
    <t>2kuhirjgnGOVNDcaDpOkYM</t>
  </si>
  <si>
    <t>HOP 08 MASS BALANCE</t>
  </si>
  <si>
    <t>Rm2o1gaBaALvlfFEiYrMu6XDlMJZ8YZa4z9YpSWG2pO</t>
  </si>
  <si>
    <t>6mCnaLW9OtV3xpBSYq1P6R</t>
  </si>
  <si>
    <t>bxrVXJ4xWVl7PtHasGENb</t>
  </si>
  <si>
    <t>PAYMENTS</t>
  </si>
  <si>
    <t>57pN9EDRNJdtiagduP3fZW4tsSAXoTqULXFfkPGQuphj</t>
  </si>
  <si>
    <t>6PGQqtXv2MC5ksCBDotJ6h</t>
  </si>
  <si>
    <t>35yeNtmczlcF0LL6aw5z15</t>
  </si>
  <si>
    <t>QMS 08 Outsourced activities</t>
  </si>
  <si>
    <t>5AYuYvAyD5dx1XUm0wkNUh5TvyR0UgB0EOmnMkFaZftX</t>
  </si>
  <si>
    <t>1dG8d76WeQtZj6ZhH7zFvX</t>
  </si>
  <si>
    <t>5ZEbtYAwaiK1X4qvVH0ye8</t>
  </si>
  <si>
    <t>FV 09 RECALL AND WITHDRAWAL</t>
  </si>
  <si>
    <t>5y6C5KZtGFA5bRC3q2nOtJ5TvyR0UgB0EOmnMkFaZftX</t>
  </si>
  <si>
    <t>3o4fB4IpD89LcJNP1PcaqR</t>
  </si>
  <si>
    <t>6MLbOSTUhL6svPsQwb6NH6</t>
  </si>
  <si>
    <t>FO 09 WASTE MANAGEMENT</t>
  </si>
  <si>
    <t>Avoid polluting the environment. Enhance waste minimization.
Waste minimization shall include review of current practices, avoidance of waste, reduction of waste, reuse of waste, and recycling of waste.</t>
  </si>
  <si>
    <t>WIsqyzB7hUCqXcRGmylZ66DLYBu74pUsP9h2Tk6aE8b</t>
  </si>
  <si>
    <t>4YFwKmf2KWSpX12tY4wUWy</t>
  </si>
  <si>
    <t>AQ 09 RECALL AND WITHDRAWAL PROCEDURE</t>
  </si>
  <si>
    <t>3ov8Ci8FQzD3sYIYu2RpnL25ufr7Onk7JPdSt2laMS29</t>
  </si>
  <si>
    <t>6vNkpAgb9tyedueQqK0qUL</t>
  </si>
  <si>
    <t>6jdV20fj5kQdZCYqV2HAZj</t>
  </si>
  <si>
    <t>HOP 09 RECALL AND WITHDRAWAL</t>
  </si>
  <si>
    <t>3ov8Ci8FQzD3sYIYu2RpnL55PwbCfLEsH487m0LGfq8G</t>
  </si>
  <si>
    <t>4ooHdrCZe01RstIqSrV18y</t>
  </si>
  <si>
    <t>7w9H6anypUchjmMOZrr9fi</t>
  </si>
  <si>
    <t>WAGES</t>
  </si>
  <si>
    <t>38FoI2x9MvJMWYmW9A94FPBNyveclVEQj4HZroYIsSp</t>
  </si>
  <si>
    <t>5u8bHkfqKowCCM9WUABzET</t>
  </si>
  <si>
    <t>6ODApAejiQtNrOwOQO5Tai</t>
  </si>
  <si>
    <t>QMS 09 Registration of additional members/sites to the certificate</t>
  </si>
  <si>
    <t>Rm2o1gaBaALvlfFEiYrMu1YjodcLkPXYuUVJv2kTcFk</t>
  </si>
  <si>
    <t>6hB3MkD70WoxXFovO1Myl1</t>
  </si>
  <si>
    <t>AQ 10 FOOD DEFENSE</t>
  </si>
  <si>
    <t>WIsqyzB7hUCqXcRGmylZ631MnP6cupxhwzTJCfEX2C0</t>
  </si>
  <si>
    <t>2c0UBVv0ssw8RkT3Qltabw</t>
  </si>
  <si>
    <t>36VGW0OgI5dbYuNy8pN1X4</t>
  </si>
  <si>
    <t>FV 10 COMPLAINTS</t>
  </si>
  <si>
    <t>57pN9EDRNJdtiagduP3fZW5E9apgdIabjK9U9O52kP3v</t>
  </si>
  <si>
    <t>39wDev6h9D8oDsJBEecAWl</t>
  </si>
  <si>
    <t>5ZjwAiDPYbGvURtwoHF4gM</t>
  </si>
  <si>
    <t xml:space="preserve">FO 10 BIODIVERSITY 
</t>
  </si>
  <si>
    <t>Enhance biodiversity and benefit from its ecological services. Farming and the environment are inseparably linked. Managing wildlife and landscape is of great importance. The abundance and diversity of flora and fauna benefits the enhancement of species and the structural diversity of land and landscape features</t>
  </si>
  <si>
    <t>3mzqvFtvshFUd9FG5jPpxS3it1MDZers0ZhAZZAMnlhX</t>
  </si>
  <si>
    <t>Hjdhpd4Y2LuyPWKnGTrmO</t>
  </si>
  <si>
    <t>1JbTSVCXvD1rsi9FQI4BLX</t>
  </si>
  <si>
    <t>HOP 10 COMPLAINTS</t>
  </si>
  <si>
    <t>2oNaOXs0DVeMiQZPYCn5r75TvyR0UgB0EOmnMkFaZftX</t>
  </si>
  <si>
    <t>hO2NOQ26gywBTlsxbcq9O</t>
  </si>
  <si>
    <t>3Ff44zJMwGkTtn6xQrauV0</t>
  </si>
  <si>
    <t>WORKING AGE, CHILD LABOR, AND YOUNG WORKERS</t>
  </si>
  <si>
    <t>538rGD6MQerNMNSCfcYCp75TvyR0UgB0EOmnMkFaZftX</t>
  </si>
  <si>
    <t>3V71ubGcYzgTqb49BoKEWy</t>
  </si>
  <si>
    <t>22fWhXIF7ToLyYWekldl82</t>
  </si>
  <si>
    <t>QMS 10 Logo Use</t>
  </si>
  <si>
    <t>1o8mD6EnK5wQwCEJoONfYj5TvyR0UgB0EOmnMkFaZftX</t>
  </si>
  <si>
    <t>58WTVNVDK4Ume50K5PgLp8</t>
  </si>
  <si>
    <t>AQ 11 GLOBALG.A.P. STATUS</t>
  </si>
  <si>
    <t>hQNd2uxITz3h9L5NA0Esq5TvyR0UgB0EOmnMkFaZftX</t>
  </si>
  <si>
    <t>3xlZz6JmRE4HFuwrRO1r2S</t>
  </si>
  <si>
    <t>1LqxqbMnYmX3O47nTDkHLF</t>
  </si>
  <si>
    <t>FV 11 NON-CONFORMING PRODUCTS</t>
  </si>
  <si>
    <t>7M8kd0W9wjpA8V5QSHHaVd5TvyR0UgB0EOmnMkFaZftX</t>
  </si>
  <si>
    <t>3i65Y6w8pawwjTCuz8gb8</t>
  </si>
  <si>
    <t>4d9ucNGdAsunr2tbELZ2oO</t>
  </si>
  <si>
    <t xml:space="preserve">FO 11 ENERGY EFFICIENCY </t>
  </si>
  <si>
    <t>Optimize energy use, encourage minimization of nonrenewable energy sources and greenhouse gas emissions.
Farming equipment shall be selected and maintained for optimum energy efficiency.</t>
  </si>
  <si>
    <t>6fz1ZcgpxCeEz3mRGrevNc5TvyR0UgB0EOmnMkFaZftX</t>
  </si>
  <si>
    <t>5ezBOW4OM7h3xswjobcn8m</t>
  </si>
  <si>
    <t>VDK37xlSNcEUrQRExLE3o</t>
  </si>
  <si>
    <t>HOP 11 NON-CONFORMING PRODUCTS</t>
  </si>
  <si>
    <t>seSMMRr8dVZQE1tIIM2oM5TvyR0UgB0EOmnMkFaZftX</t>
  </si>
  <si>
    <t>7mTvLK77vxTlPW7BXvRIOf</t>
  </si>
  <si>
    <t>LIlGAXC7dgnKPjxv0CHy9</t>
  </si>
  <si>
    <t>COMPULSORY SCHOOL AGE AND SCHOOL ACCESS</t>
  </si>
  <si>
    <t>19R27icHjrePmOqhbMVB4F5TvyR0UgB0EOmnMkFaZftX</t>
  </si>
  <si>
    <t>2pHZJgTGPA84Xwpm4WJaxJ</t>
  </si>
  <si>
    <t>6r5HimlyZ0M2nrD6K2tkEv</t>
  </si>
  <si>
    <t>QMS 11 Minimum Qualification requirements for key staff</t>
  </si>
  <si>
    <t>bxrVXJ4xWVl7PtHasGENb5TvyR0UgB0EOmnMkFaZftX</t>
  </si>
  <si>
    <t>2tePLGGbiJv3jtJZF5CIfx</t>
  </si>
  <si>
    <t>AQ 12 LOGO USE</t>
  </si>
  <si>
    <t>7w9H6anypUchjmMOZrr9fi5TvyR0UgB0EOmnMkFaZftX</t>
  </si>
  <si>
    <t>5nrqZ7t89mfk2UA6vzgGcN</t>
  </si>
  <si>
    <t>31r3O7m6YdmvyCuOWIOMh6</t>
  </si>
  <si>
    <t>FV 12 LABORATORY TESTING</t>
  </si>
  <si>
    <t>3Ff44zJMwGkTtn6xQrauV05TvyR0UgB0EOmnMkFaZftX</t>
  </si>
  <si>
    <t>5t5wsyqtNc24tecbhYhTvh</t>
  </si>
  <si>
    <t>4a4Qd6ndeeA7u3kN8ZP1We</t>
  </si>
  <si>
    <t>FO 12 WORKERS’ HEALTH AND SAFETY</t>
  </si>
  <si>
    <t>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t>
  </si>
  <si>
    <t>LIlGAXC7dgnKPjxv0CHy95TvyR0UgB0EOmnMkFaZftX</t>
  </si>
  <si>
    <t>5LfsN14hZxjJrC1qVhlfHB</t>
  </si>
  <si>
    <t>5jzyQhmb27D4nmyslaqw29</t>
  </si>
  <si>
    <t>HOP 12 LABORATORY TESTING</t>
  </si>
  <si>
    <t>3J24Glrer1437lwsauUMDz5TvyR0UgB0EOmnMkFaZftX</t>
  </si>
  <si>
    <t>hcFw5wMLFaiExYWIuW3HR</t>
  </si>
  <si>
    <t>3J24Glrer1437lwsauUMDz</t>
  </si>
  <si>
    <t>TIME RECORDING SYSTEMS</t>
  </si>
  <si>
    <t>3REBipJjMBilm8fOUb7AAk5TvyR0UgB0EOmnMkFaZftX</t>
  </si>
  <si>
    <t>6ove6rRf30wOh0RFzdNX5o</t>
  </si>
  <si>
    <t>4C2gsJHZv4iinAHFdFqzqK</t>
  </si>
  <si>
    <t>QMS 12 Qualification Requirements</t>
  </si>
  <si>
    <t>5QcqRKjyugITtX9F5mWxJx5TvyR0UgB0EOmnMkFaZftX</t>
  </si>
  <si>
    <t>3Ev1KFMhyrnTFo21odXMFb</t>
  </si>
  <si>
    <t>64cWD91pr0geaTi2ASvLb</t>
  </si>
  <si>
    <t>FV 13 EQUIPMENT AND DEVICES</t>
  </si>
  <si>
    <t>1NXB83vWchkgtYCMUnCsww4vucxRo0LZSSTw9GJs9K5C</t>
  </si>
  <si>
    <t>2r0PKamibVjT154Mt6ZyZr</t>
  </si>
  <si>
    <t>48aQAsWhk4FCpRyiTfbQDc</t>
  </si>
  <si>
    <t>FO 13 WORKERS’ WELFARE</t>
  </si>
  <si>
    <t>1NXB83vWchkgtYCMUnCsww3xDgKt7CA6fhZm7YTtTFG0</t>
  </si>
  <si>
    <t>5FrsC2nPPjN1tPrqF38xnE</t>
  </si>
  <si>
    <t>AQ 13 PARALLEL OWNERSHIP</t>
  </si>
  <si>
    <t>This section applies to all producers who need to register for parallel ownership (where products originating from certified and noncertified production processes are produced and/or owned by one legal entity). It does not apply to producers who want to achieve certification for 100% of the production processes of all products in their GLOBALG.A.P. scope and buy none of those products from other producers (with certification or not).</t>
  </si>
  <si>
    <t>1NXB83vWchkgtYCMUnCswwppb9y4rPwbUUBCj5QAkxS</t>
  </si>
  <si>
    <t>59FpkfZMxeZJmF6taxFjwS</t>
  </si>
  <si>
    <t>1EgtVf0gt9faAZ208UKbhp</t>
  </si>
  <si>
    <t>HOP 13 EQUIPMENT AND DEVICES</t>
  </si>
  <si>
    <t>1NXB83vWchkgtYCMUnCsww67jQXmb714JA7JO68yT9WJ</t>
  </si>
  <si>
    <t>4X9BF4KV3KpGvjFEy9t02S</t>
  </si>
  <si>
    <t>3REBipJjMBilm8fOUb7AAk</t>
  </si>
  <si>
    <t>WORKING HOURS</t>
  </si>
  <si>
    <t>1NXB83vWchkgtYCMUnCsww6vMdfJ8gSRxB94Qur9PIUJ</t>
  </si>
  <si>
    <t>2aIuef5OdB7kGvevIlVid9</t>
  </si>
  <si>
    <t>AQ 14 FARM MASS BALANCE</t>
  </si>
  <si>
    <t>1NXB83vWchkgtYCMUnCsww65YhqSh0effwCLgSU5PKWi</t>
  </si>
  <si>
    <t>qZvs4TjomzUExYXBkpMKW</t>
  </si>
  <si>
    <t>7bt3lOtOqh5dlKm5Rqrjx4</t>
  </si>
  <si>
    <t>FV 14 FOOD SAFETY POLICY DECLARATION</t>
  </si>
  <si>
    <t>3teX4BYt2AW8sJqpMJrRZD5TvyR0UgB0EOmnMkFaZftX</t>
  </si>
  <si>
    <t>5T3UvZaLT1LryLjS4jgcrV</t>
  </si>
  <si>
    <t>17ftYiGJQGfvC82XpjU1HE</t>
  </si>
  <si>
    <t>HOP 14 FOOD SAFETY POLICY DECLARATION</t>
  </si>
  <si>
    <t>3teX4BYt2AW8sJqpMJrRZD6gNXFot9bj2qIYf6UMlESC</t>
  </si>
  <si>
    <t>67Rg4LUUS8mYWayFKFeccw</t>
  </si>
  <si>
    <t>5QcqRKjyugITtX9F5mWxJx</t>
  </si>
  <si>
    <t>DISCIPLINARY PROCEDURES</t>
  </si>
  <si>
    <t>3teX4BYt2AW8sJqpMJrRZD1BZRMD4dae6RuHe1e220IE</t>
  </si>
  <si>
    <t>6LU9T2x3GUeO9PkWkr9LvE</t>
  </si>
  <si>
    <t>AQ 15 FOOD SAFETY POLICY DECLARATION</t>
  </si>
  <si>
    <t>iX5cwfCbucoiOoSsaucW15TvyR0UgB0EOmnMkFaZftX</t>
  </si>
  <si>
    <t>40IDuslcek7Wi4kOcQqOH5</t>
  </si>
  <si>
    <t>48EClxc2uJIvBOW8IlSEPt</t>
  </si>
  <si>
    <t>FV 15 FOOD DEFENSE</t>
  </si>
  <si>
    <t>iX5cwfCbucoiOoSsaucW14cLbnSmkp5Cb5himLWnflc</t>
  </si>
  <si>
    <t>3HiLPY3tc1HNXh1gmlfFbz</t>
  </si>
  <si>
    <t>79NJXc4l9NQEbbeDhi7yAn</t>
  </si>
  <si>
    <t>HOP 15 FOOD DEFENSE</t>
  </si>
  <si>
    <t>iX5cwfCbucoiOoSsaucW16cqHYchodcu4mfags7nEfI</t>
  </si>
  <si>
    <t>vn5z8mrMlS4ioHBCD4AeP</t>
  </si>
  <si>
    <t>ndILr7BDGoGn3oFrbuSXm</t>
  </si>
  <si>
    <t>QMS</t>
  </si>
  <si>
    <t>1sjYNSfPgvLzeUoltfbbdl5TvyR0UgB0EOmnMkFaZftX</t>
  </si>
  <si>
    <t>40x6bn3DPLMkitJJ1rHzLG</t>
  </si>
  <si>
    <t xml:space="preserve">AQ 16 FOOD FRAUD MITIGATION </t>
  </si>
  <si>
    <t>4riK5U0xPiGEWHpHRmn4Nr5TvyR0UgB0EOmnMkFaZftX</t>
  </si>
  <si>
    <t>2o53cxprZfNYjtrRLARqPe</t>
  </si>
  <si>
    <t>2o0PHrjwVpc8TxdOBpkPzy</t>
  </si>
  <si>
    <t>FV 16 FOOD FRAUD</t>
  </si>
  <si>
    <t>4riK5U0xPiGEWHpHRmn4Nr3DacSTY4JYjnci5zdyhJco</t>
  </si>
  <si>
    <t>6D7XlpsfOTAtAS415druSY</t>
  </si>
  <si>
    <t>AqZg0D6YeGl82j7kk861G</t>
  </si>
  <si>
    <t>HOP 16 FOOD FRAUD</t>
  </si>
  <si>
    <t>4riK5U0xPiGEWHpHRmn4Nr5H57GE3E0oeJiTQUwzLR4e</t>
  </si>
  <si>
    <t>78vweBqIAPgNjyuDvL5tQW</t>
  </si>
  <si>
    <t>56UycwhshuG3OMlSB7ahAa</t>
  </si>
  <si>
    <t>FV 17 LOGO USE</t>
  </si>
  <si>
    <t>4riK5U0xPiGEWHpHRmn4NrTNECOkMrplT0VST5e7LlI</t>
  </si>
  <si>
    <t>6axYXAy7Yu1eJic25oc7jd</t>
  </si>
  <si>
    <t>AQ 17 SPECIFICATIONS, NON-CONFORMING PRODUCTS, AND PRODUCT RELEASE AT THE FARM</t>
  </si>
  <si>
    <t>5ZsnePvk5YgFXWZV6SeLdd5TvyR0UgB0EOmnMkFaZftX</t>
  </si>
  <si>
    <t>5Q3aemgYbztipmapDUzbAq</t>
  </si>
  <si>
    <t>2mT42AzGqaTB4SqjuCAb8l</t>
  </si>
  <si>
    <t>HOP 17 LOGO USE</t>
  </si>
  <si>
    <t>7ue3ZV8NziRZnY4dzUsISX5TvyR0UgB0EOmnMkFaZftX</t>
  </si>
  <si>
    <t>5mIblZRyfNdC1gOQNXaVhW</t>
  </si>
  <si>
    <t>5OZ3Oy0MVM5jXao9ZvAlrA</t>
  </si>
  <si>
    <t>FV 18 GLOBALG.A.P. STATUS</t>
  </si>
  <si>
    <t>35yeNtmczlcF0LL6aw5z155TvyR0UgB0EOmnMkFaZftX</t>
  </si>
  <si>
    <t>2I3a6saOrNcDjLiwnbyc1J</t>
  </si>
  <si>
    <t>AQ 18 REPRODUCTION – This section provides the additional principles and criteria specifically to hatcheries, when covered under the certificate.</t>
  </si>
  <si>
    <t>6ODApAejiQtNrOwOQO5Tai5TvyR0UgB0EOmnMkFaZftX</t>
  </si>
  <si>
    <t>65eMYjfTV3cmvpL1heqaBJ</t>
  </si>
  <si>
    <t>5AYuYvAyD5dx1XUm0wkNUh</t>
  </si>
  <si>
    <t>HOP 18 GLOBALG.A.P. STATUS</t>
  </si>
  <si>
    <t>22fWhXIF7ToLyYWekldl825TvyR0UgB0EOmnMkFaZftX</t>
  </si>
  <si>
    <t>7KTNT5W2dnohnL5waZkYY2</t>
  </si>
  <si>
    <t>1gpvHRL3jcuK0YTVBxeDJK</t>
  </si>
  <si>
    <t>FV 19 HYGIENE</t>
  </si>
  <si>
    <t>6r5HimlyZ0M2nrD6K2tkEv2rWrYhbbVlHZkKXd3fJaOG</t>
  </si>
  <si>
    <t>Oe1ablyCFkYTPh0hD5hws</t>
  </si>
  <si>
    <t xml:space="preserve">AQ 19 CHEMICAL COMPOUNDS
</t>
  </si>
  <si>
    <t>Refer to the introduction, section “Chemical compounds.”</t>
  </si>
  <si>
    <t>6r5HimlyZ0M2nrD6K2tkEv4LkoX8uL7IKysZNtMA9ACA</t>
  </si>
  <si>
    <t>6l8T1OwYI1xOmNZdJ6Oe4e</t>
  </si>
  <si>
    <t>5y6C5KZtGFA5bRC3q2nOtJ</t>
  </si>
  <si>
    <t>HOP 19 HYGIENE</t>
  </si>
  <si>
    <t>6r5HimlyZ0M2nrD6K2tkEv68QqPVS7uQ4h17EehtW3dB</t>
  </si>
  <si>
    <t>D1P1Goj92jYoNU4WguRQW</t>
  </si>
  <si>
    <t>AQ 20 FARMED AQUATIC SPECIES WELFARE, MANAGEMENT, AND HUSBANDRY (at all points of the production chain)</t>
  </si>
  <si>
    <t>Any farmed aquatic species welfare problems seen during the self-assessment/internal audit performed by the producer shall be dealt appropriately and without delay.</t>
  </si>
  <si>
    <t>4C2gsJHZv4iinAHFdFqzqK1VqzFhqArY3cojASXB90xU</t>
  </si>
  <si>
    <t>3AUALHBmd06oM88tMS9jZe</t>
  </si>
  <si>
    <t>2apQYV4sVGueZxb722p882</t>
  </si>
  <si>
    <t>FV 20 WORKERS’ HEALTH, SAFETY, AND WELFARE</t>
  </si>
  <si>
    <t>4C2gsJHZv4iinAHFdFqzqK5YUhVcJlBJEi7I8LspLadi</t>
  </si>
  <si>
    <t>5EvAdfrPlA0NW2KYET1Ogy</t>
  </si>
  <si>
    <t>1STSYkQfJC6sJCHTl0LQ4B</t>
  </si>
  <si>
    <t>HOP 20 WORKERS’ HEALTH, SAFETY, AND WELFARE</t>
  </si>
  <si>
    <t>4C2gsJHZv4iinAHFdFqzqK6tORAFbgXTHTA03U5KBq2e</t>
  </si>
  <si>
    <t>794ci54zUVeeTyCkKxaIDB</t>
  </si>
  <si>
    <t>3BmiRfV14Y9UArHysfO3zs</t>
  </si>
  <si>
    <t>FV 21 SITE MANAGEMENT</t>
  </si>
  <si>
    <t>4C2gsJHZv4iinAHFdFqzqK4hGEPqL5l7s3DOLYKtvmbC</t>
  </si>
  <si>
    <t>1q2hGGDrL7xPbQ1LvXpV26</t>
  </si>
  <si>
    <t>AQ 21 SAMPLING AND TESTING OF FARMED AQUATIC SPECIES</t>
  </si>
  <si>
    <t>4C2gsJHZv4iinAHFdFqzqK3wx6HUisx5HDpRwFvCTwWN</t>
  </si>
  <si>
    <t>3T9Lafr1Dn5eaj06Z1a1Bn</t>
  </si>
  <si>
    <t>3yiKvwYoXBHDoxipYV9gbp</t>
  </si>
  <si>
    <t>HOP 21 SITE MANAGEMENT</t>
  </si>
  <si>
    <t>4C2gsJHZv4iinAHFdFqzqK3uom9p3qca6ax7AaTTK2QT</t>
  </si>
  <si>
    <t>qp2SWgp44Toj1oTs4KmKI</t>
  </si>
  <si>
    <t>6vDiuqvJNOSRl5wyT01Pym</t>
  </si>
  <si>
    <t>FV 22 BIODIVERSITY AND HABITATS</t>
  </si>
  <si>
    <t>4C2gsJHZv4iinAHFdFqzqK1wFLkLpapYX6o9clnCsMpf</t>
  </si>
  <si>
    <t>79dQtq6ga2pL5svjyI9vwJ</t>
  </si>
  <si>
    <t xml:space="preserve">AQ 22 FEED MANAGEMENT </t>
  </si>
  <si>
    <t>While the aquaculture industry is expected to grow in the future, reliance on forage fish use in feed should not. Sustainable sourcing, efficient use of marine ingredients, and the use of alternatives to forage fish are fundamental steps to reducing and eliminating detrimental effects in the marine ecosystem. Refer to the GLOBALG.A.P. Compound Feed Manufacturing standard.</t>
  </si>
  <si>
    <t>4C2gsJHZv4iinAHFdFqzqK5aNPbKKRWAA60MBjo0xV4c</t>
  </si>
  <si>
    <t>sRjWGUiOhcqw76XsR8gAI</t>
  </si>
  <si>
    <t>3ov8Ci8FQzD3sYIYu2RpnL</t>
  </si>
  <si>
    <t>HOP 22 BIODIVERSITY AND HABITATS</t>
  </si>
  <si>
    <t>4C2gsJHZv4iinAHFdFqzqK2Uopg36JNeaciZYcYszEzl</t>
  </si>
  <si>
    <t>01tN17HCTCOfRqB0HpKw6Y</t>
  </si>
  <si>
    <t>2lCsmz9pLx7NagHecV9mpX</t>
  </si>
  <si>
    <t>FV 23 ENERGY EFFICIENCY</t>
  </si>
  <si>
    <t>6wlTC8ogftkq4iCmKwM5w91QBze7NaIYiHw7VdVlbt4H</t>
  </si>
  <si>
    <t>1KTkWDhfrJeGjNaGLlu9N0</t>
  </si>
  <si>
    <t>AQ 23 PEST CONTROL</t>
  </si>
  <si>
    <t>6wlTC8ogftkq4iCmKwM5w962pcFPkt77OZum9a77v4Bc</t>
  </si>
  <si>
    <t>5xEVaZMRr4rPr0X5emTIed</t>
  </si>
  <si>
    <t>7tJdxC0MUJe1HSs3MotQlM</t>
  </si>
  <si>
    <t>HOP 23 ENERGY EFFICIENCY</t>
  </si>
  <si>
    <t>6wlTC8ogftkq4iCmKwM5w95WJHGPTTWb7MtMDRBmMa6c</t>
  </si>
  <si>
    <t>37fXovEh91vOo3rWoXQeeB</t>
  </si>
  <si>
    <t>7zYHRKozLWyZJNsLHlqmWj</t>
  </si>
  <si>
    <t>HOP 24 GREENHOUSE GASES AND CLIMATE CHANGE</t>
  </si>
  <si>
    <t>6wlTC8ogftkq4iCmKwM5w9198tyEsFhpRSGa7ciBtswI</t>
  </si>
  <si>
    <t>2hLNcKAKs5NIk2b92G5cU2</t>
  </si>
  <si>
    <t>2qQW5LAimcgbwLksFTh6tg</t>
  </si>
  <si>
    <t>FV 24 GREENHOUSE-GASES AND CLIMATE CHANGE</t>
  </si>
  <si>
    <t>6wlTC8ogftkq4iCmKwM5w9zq9mC4X4axaBhi2FBiFDN</t>
  </si>
  <si>
    <t>5KtGpFDOZJqtfY2fIRqZm8</t>
  </si>
  <si>
    <t>AQ 24 HARVESTING AND POSTHARVESTING OPERATIONS</t>
  </si>
  <si>
    <t>6wlTC8ogftkq4iCmKwM5w910c0y7GWMTWtoirCquzgD2</t>
  </si>
  <si>
    <t>SEQt0LTaINvR7ShWuB8sk</t>
  </si>
  <si>
    <t>4UI39RIn6YI8gQZpGRKexG</t>
  </si>
  <si>
    <t>FV 25 WASTE MANAGEMENT</t>
  </si>
  <si>
    <t>awxbzDqiAc5w5F9Xaavfk5TvyR0UgB0EOmnMkFaZftX</t>
  </si>
  <si>
    <t>6ppjGKAbGM5VIqSujIYrHY</t>
  </si>
  <si>
    <t>AQ 25 HOLDING AND CROWDING FACILITIES</t>
  </si>
  <si>
    <t>7DAWrJ4FEll4vr7SY3agoa5TvyR0UgB0EOmnMkFaZftX</t>
  </si>
  <si>
    <t>23ZO57D7EyypjkkiWSWNQk</t>
  </si>
  <si>
    <t>2oNaOXs0DVeMiQZPYCn5r7</t>
  </si>
  <si>
    <t>HOP 25 WASTE MANAGEMENT</t>
  </si>
  <si>
    <t>Ttg0N6A2FwKCNo4IteaLK5TvyR0UgB0EOmnMkFaZftX</t>
  </si>
  <si>
    <t>4DXJBMYXEpyZXy4TyT4YQR</t>
  </si>
  <si>
    <t>3Xuqd2nxrHRHWBMMAl2PDV</t>
  </si>
  <si>
    <t>FV 26 PLANT PROPAGATION MATERIAL</t>
  </si>
  <si>
    <t>1w2d3I6CuKthFEEDJPAfK25TvyR0UgB0EOmnMkFaZftX</t>
  </si>
  <si>
    <t>4QXLZknWQnGgnf1s2Squ4p</t>
  </si>
  <si>
    <t>AQ 26 SLAUGHTER ACTIVITIES</t>
  </si>
  <si>
    <t>2B20jqk2goXcNqV2HX9qhe5TvyR0UgB0EOmnMkFaZftX</t>
  </si>
  <si>
    <t>4IFbSwjHov4J6TAVK47Q5l</t>
  </si>
  <si>
    <t>1PygzsgwT1kH98NoRIqHJK</t>
  </si>
  <si>
    <t>HOP 26 PLANT PROPAGATION MATERIAL</t>
  </si>
  <si>
    <t>MyNM2sLtxWP06FudRhDir5TvyR0UgB0EOmnMkFaZftX</t>
  </si>
  <si>
    <t>3TZ8Abr9rBhG4b2REuJghw</t>
  </si>
  <si>
    <t>30jEVEr91nZpdd9cxyULwz</t>
  </si>
  <si>
    <t>FV 27 GENETICALLY MODIFIED ORGANISMS</t>
  </si>
  <si>
    <t>7EkiTjscQQ9YBuIWe6RZFk5TvyR0UgB0EOmnMkFaZftX</t>
  </si>
  <si>
    <t>6Zw0pPyeSgJ417YfAqafgC</t>
  </si>
  <si>
    <t>AQ 27 DEPURATION</t>
  </si>
  <si>
    <t>78lhTFJm2kvuowgAOftnD05TvyR0UgB0EOmnMkFaZftX</t>
  </si>
  <si>
    <t>3HkHCaJAY8U3Pyyr510VNm</t>
  </si>
  <si>
    <t>2zKr6OtZT3ieaBkkiQdRnE</t>
  </si>
  <si>
    <t>HOP 27 GENETICALLY MODIFIED ORGANISMS</t>
  </si>
  <si>
    <t>6NkzRvY2LtIEq9u93VYbsg5TvyR0UgB0EOmnMkFaZftX</t>
  </si>
  <si>
    <t>5uCJ7ub4A2ZDh3r7ebhDDD</t>
  </si>
  <si>
    <t>19FqK7ekLK0m3iLHchTn8h</t>
  </si>
  <si>
    <t>FV 28 SOIL AND SUBSTRATE MANAGEMENT</t>
  </si>
  <si>
    <t>4G6L5rXAv5opyJXaaJSspR2VMR7eFBhsXQA1k8IjqWQx</t>
  </si>
  <si>
    <t>3dbFdi5Qo6RlC4NEidRfe2</t>
  </si>
  <si>
    <t>AQ 28 POSTHARVEST – MASS BALANCE AND TRACEABILITY</t>
  </si>
  <si>
    <t>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sources themselves are not certified. “Certified product” refers instead to a product originating from an Integrated Farm Assurance (IFA) certified production process. “Certified producer” and “certified sources” refer to a producer/source whose production processes have been certified.</t>
  </si>
  <si>
    <t>2jUiyLvMOWJh04zKpLzls87mYXogZyldja1l4zH5Wvh4</t>
  </si>
  <si>
    <t>4tcqaKxItd2UudJKkhirlw</t>
  </si>
  <si>
    <t>38FoI2x9MvJMWYmW9A94FP</t>
  </si>
  <si>
    <t>HOP 28 SOIL AND SUBSTRATE MANAGEMENT</t>
  </si>
  <si>
    <t>2jUiyLvMOWJh04zKpLzls84JDwCyBH1ImTjbVhIZvTq3</t>
  </si>
  <si>
    <t>f1ADyJdTgZckMF873LBtG</t>
  </si>
  <si>
    <t>4DY3EifbqbuiHigOcSYX3F</t>
  </si>
  <si>
    <t>HOP 28 SOIL MANAGEMENT</t>
  </si>
  <si>
    <t>4G6L5rXAv5opyJXaaJSspR24wmFn53ZJndoxOd1EgcHe</t>
  </si>
  <si>
    <t>7d1h0m9pz35YRdo6SUeCBJ</t>
  </si>
  <si>
    <t>5nPf6FvRIaYhUohxiK6Z4C</t>
  </si>
  <si>
    <t>FV 29 FERTILIZERS AND BIOSTIMULANTS</t>
  </si>
  <si>
    <t>2rOCEOZ7FKjNjNArXiLHzT5S5Axhf3c7R5yra1GF3lz</t>
  </si>
  <si>
    <t>6HdXV2n4nPxqhZZHqKk1IB</t>
  </si>
  <si>
    <t>3mzqvFtvshFUd9FG5jPpxS</t>
  </si>
  <si>
    <t>HOP 29 FERTILIZERS AND BIOSTIMULANTS</t>
  </si>
  <si>
    <t>2rOCEOZ7FKjNjNArXiLHzT2nHnjQBzxk2jzqTlOcVbMi</t>
  </si>
  <si>
    <t>1GylsZuzswRyx3gGY1kRVP</t>
  </si>
  <si>
    <t>696jSQYmLVDJoD3UnofwTY</t>
  </si>
  <si>
    <t>FV 30 WATER MANAGEMENT</t>
  </si>
  <si>
    <t>3htAhHdPv9OtsLHNNhtZxHKwyucNsg6nzI6rjENLt3d</t>
  </si>
  <si>
    <t>4fZ94v0D7Q3k5nMpXDQ1gU</t>
  </si>
  <si>
    <t>WIsqyzB7hUCqXcRGmylZ6</t>
  </si>
  <si>
    <t>HOP 30 WATER MANAGEMENT</t>
  </si>
  <si>
    <t>6GF3xiweshSSrjhesMZt6f5TvyR0UgB0EOmnMkFaZftX</t>
  </si>
  <si>
    <t>5cdB0Hk0HWWPoe36r10cTG</t>
  </si>
  <si>
    <t>5QTGwGTKitdKuEwjmkCJSy</t>
  </si>
  <si>
    <t>FV 31 INTEGRATED PEST MANAGEMENT</t>
  </si>
  <si>
    <t>2PY4EEd6KbBqNYrQrNPBD45TvyR0UgB0EOmnMkFaZftX</t>
  </si>
  <si>
    <t>39Hes98vGzeLAvKkKTawVO</t>
  </si>
  <si>
    <t>5J6Wg6hIOJWcbwRBTKjslF</t>
  </si>
  <si>
    <t>HOP 31 INTEGRATED PEST MANAGEMENT</t>
  </si>
  <si>
    <t>2jUiyLvMOWJh04zKpLzls84owgIkC6nXLa7lsm0MrLOO</t>
  </si>
  <si>
    <t>2nIFvbGDtVjetX4bSd1ieY</t>
  </si>
  <si>
    <t>6mrYpZ2GcLZ7AP1RVVry5G</t>
  </si>
  <si>
    <t>FV 32 PLANT PROTECTION PRODUCTS</t>
  </si>
  <si>
    <t>2jUiyLvMOWJh04zKpLzls857CpNqy9lJZPIEGl3cpn84</t>
  </si>
  <si>
    <t>3C1zcoZhmW10RikKo66Omx</t>
  </si>
  <si>
    <t>57pN9EDRNJdtiagduP3fZW</t>
  </si>
  <si>
    <t>HOP 32 PLANT PROTECTION PRODUCTS</t>
  </si>
  <si>
    <t>2jUiyLvMOWJh04zKpLzls823vkcq3eLNCd3go9Rkaald</t>
  </si>
  <si>
    <t>1iv5WR7BCTAyGuWtCRpan4</t>
  </si>
  <si>
    <t>6SSbkfthK0LYaxbv5b14GB</t>
  </si>
  <si>
    <t>FV 33 POSTHARVEST HANDLING</t>
  </si>
  <si>
    <t>3jqGVv62GBsd8KJSjIWQ7X55ckAD4CZWQhWLcwQj76KJ</t>
  </si>
  <si>
    <t>7t9IyYzQxOwCX1utYaZDrZ</t>
  </si>
  <si>
    <t>Rm2o1gaBaALvlfFEiYrMu</t>
  </si>
  <si>
    <t>HOP 33 POSTHARVEST HANDLING</t>
  </si>
  <si>
    <t>3jqGVv62GBsd8KJSjIWQ7X5SgdbGCqfnJhgVdCZaO52C</t>
  </si>
  <si>
    <t>5zXPfhwhAd1IOsIeHeU5CM</t>
  </si>
  <si>
    <t>3Fg5RTdQ7a6O2THEvpVWrG</t>
  </si>
  <si>
    <t>FO 01.01 Site history</t>
  </si>
  <si>
    <t>One of the key features of sustainable farming is the continuous integration of site-specific knowledge and practical experience for future management planning and practices. 
This section is intended to ensure proper site management based on planning and monitoring own practices and products, including listening to external clients to enhance learning and improvement, ensuring that the land, buildings, and other facilities which constitute the fabric of the farm are properly managed for the safe production of flowers and ornamentals and the protection of the environment.</t>
  </si>
  <si>
    <t>2rOCEOZ7FKjNjNArXiLHzT2GgfGeHb0isCXFe3cDafB8</t>
  </si>
  <si>
    <t>3XeWo0HK2q2LIAWuiLq81E</t>
  </si>
  <si>
    <t>AQ 01.01 Site history</t>
  </si>
  <si>
    <t>2rOCEOZ7FKjNjNArXiLHzT2z9eo0DDlV0YPSYz2O8J7r</t>
  </si>
  <si>
    <t>5DRnU7mjS8VCI7Ap2v73CO</t>
  </si>
  <si>
    <t>1qvPg1ym8f6SRe66rOl40x</t>
  </si>
  <si>
    <t>FO 01.02 Outsourced activities</t>
  </si>
  <si>
    <t>2rOCEOZ7FKjNjNArXiLHzT3Zzd9zsLAfuVfEUUYQV7Pd</t>
  </si>
  <si>
    <t>GPN1iO2ZupplHeWuJnm7J</t>
  </si>
  <si>
    <t>AQ 01.02 Site management</t>
  </si>
  <si>
    <t>2rOCEOZ7FKjNjNArXiLHzT11ZC60E3YAtAUx5wNuuXwj</t>
  </si>
  <si>
    <t>6boq5twCHOdIrNojlxuFjG</t>
  </si>
  <si>
    <t>6OqbxahSFlVeKhLRgYFytR</t>
  </si>
  <si>
    <t>FO 01.03 Internal documentation</t>
  </si>
  <si>
    <t>3WOTX6z9yCADtqy7fUTDJn5TvyR0UgB0EOmnMkFaZftX</t>
  </si>
  <si>
    <t>VoonZx94STGuLmJNzGHQX</t>
  </si>
  <si>
    <t>AQ 01.03 Legislative framework</t>
  </si>
  <si>
    <t>5HjMxha5zh3JmCKzoQNaGT5TvyR0UgB0EOmnMkFaZftX</t>
  </si>
  <si>
    <t>4rPb6aRnjT1RlOidzZW8NT</t>
  </si>
  <si>
    <t>2pCca0Upzl3Nn66JUNHXeF</t>
  </si>
  <si>
    <t>FO 01.04 Training and assigned responsibilities</t>
  </si>
  <si>
    <t>6cVkk3FsKVyXw3Axz1X0EJKWseLrLUhPeorCfNWn5jf</t>
  </si>
  <si>
    <t>1Gmj3oSGRRz2wF43jglNiZ</t>
  </si>
  <si>
    <t>79pV2c30dTskerAeol8ohZ</t>
  </si>
  <si>
    <t>FO 01.05 Customer requirements</t>
  </si>
  <si>
    <t>6cVkk3FsKVyXw3Axz1X0EJ55afRttVG4dVUXKLoNoQoe</t>
  </si>
  <si>
    <t>3U9ZVLZyebAQYRVksg1MLP</t>
  </si>
  <si>
    <t>11FBMuieNmnZtyeFBlepcF</t>
  </si>
  <si>
    <t>FO 01.06 Complaints</t>
  </si>
  <si>
    <t>6cVkk3FsKVyXw3Axz1X0EJ6tiYYI8mKlvSXw5jfqgMdE</t>
  </si>
  <si>
    <t>6DK33hs49O0mVODM44PumI</t>
  </si>
  <si>
    <t>CSohyDpAegE66esWvDgT5</t>
  </si>
  <si>
    <t>FO 01.07 Non-conforming products</t>
  </si>
  <si>
    <t>4G6L5rXAv5opyJXaaJSspR5mdYYXLIFyNI492xPC4Wrk</t>
  </si>
  <si>
    <t>MfbZ6xSbvl0LIQHCG3HAH</t>
  </si>
  <si>
    <t>743VeTmtrKzh2yBlulWP21</t>
  </si>
  <si>
    <t>FO 01.08 Recall and withdrawal</t>
  </si>
  <si>
    <t>4pvzWZLf4r0AsvpuWuoYAC6eaxQshM5yuY2WLlQ8amUS</t>
  </si>
  <si>
    <t>2D3gR7aaHx6tnYQQuF1lXz</t>
  </si>
  <si>
    <t>2PabgCVl2axbE6gvoMhnNb</t>
  </si>
  <si>
    <t>FO 02.01 Traceability</t>
  </si>
  <si>
    <t>Traceability allows to distinguish between products originating from certified and noncertified production processes, supporting the credibility of the certificate. It also allows producers to reconcile practices with products and improve their production processes and quality. It allows the withdrawal of flowers and ornamentals when needed, and enables customers to be provided with targeted and accurate information concerning implicated products.</t>
  </si>
  <si>
    <t>4pvzWZLf4r0AsvpuWuoYAC6moTS0uCjB77ymqMRrEaKu</t>
  </si>
  <si>
    <t>476rC4cdc9j8oss1h3sXXS</t>
  </si>
  <si>
    <t>1WLl5crwUtAKu9uhWYEzsL</t>
  </si>
  <si>
    <t>FO 02.02 Parallel ownership</t>
  </si>
  <si>
    <t xml:space="preserve">This section applies to all producers who need to register for parallel ownership (where products originating from certified and noncertified production processes are produced and/or owned by one legal entity). It does not apply to producers who want to achieve certification for 100% of the production processes of all products in their GLOBALG.A.P. scope and buy none of those products from other producers (with certification or not). </t>
  </si>
  <si>
    <t>4pvzWZLf4r0AsvpuWuoYAC1V7OJsLngbMIMF5cpB2lgv</t>
  </si>
  <si>
    <t>3dK0wdZnclzgLIOpYhYOUM</t>
  </si>
  <si>
    <t>3bNRfY2TpP6vkYKG0u4wwr</t>
  </si>
  <si>
    <t>FO 02.03 Mass balance</t>
  </si>
  <si>
    <t>4pvzWZLf4r0AsvpuWuoYAC69tkf9xTq4aAYbrRMthWNF</t>
  </si>
  <si>
    <t>304WayBeH0VzrDds0V9TK0</t>
  </si>
  <si>
    <t>412fDoNkTQzvavcR1yffoS</t>
  </si>
  <si>
    <t>FO 02.04 GLOBALG.A.P. status</t>
  </si>
  <si>
    <t>4pvzWZLf4r0AsvpuWuoYAC32bnxD3iuIFgJa6SxSTZZE</t>
  </si>
  <si>
    <t>60YTqCQn7FH9usxqAQOiqL</t>
  </si>
  <si>
    <t>3IMlwAGWtNQ8ZjIBrbKwsL</t>
  </si>
  <si>
    <t>FO 02.05 Logo use</t>
  </si>
  <si>
    <t>4pvzWZLf4r0AsvpuWuoYAC65SiBmR9xE6MmZIJH2OMh8</t>
  </si>
  <si>
    <t>3voJYmeY4m9jVUrQOPEIep</t>
  </si>
  <si>
    <t>2ea1rhckQVrSaK28J1Se0f</t>
  </si>
  <si>
    <t>FO 03.01 Propagation material</t>
  </si>
  <si>
    <t>The choice of propagation material plays an important role in the production process, and producers, by using the appropriate varieties, can help reduce the number of fertilizer and plant protection product applications. The choice of propagation material is a precondition of good plant growth and product quality.</t>
  </si>
  <si>
    <t>4pvzWZLf4r0AsvpuWuoYAC4Zl4dLXiCmXFVqnsslPb0x</t>
  </si>
  <si>
    <t>vjS57MJ5nsSkYmlRxSwbF</t>
  </si>
  <si>
    <t>AsizSx9djd7Hn9BlLrbya</t>
  </si>
  <si>
    <t>FO 03.02 Chemical treatments and dressings</t>
  </si>
  <si>
    <t>4pvzWZLf4r0AsvpuWuoYAC12xtoMmsI7QQenkWEVMZAu</t>
  </si>
  <si>
    <t>6Nj4cfV6ylPpCa0EI9BKKW</t>
  </si>
  <si>
    <t>1MAAg94AQdklTBAzABM4wS</t>
  </si>
  <si>
    <t>FO 03.03 Genetically modified organisms</t>
  </si>
  <si>
    <t>4pvzWZLf4r0AsvpuWuoYAC3bnauhR2XKWnnmjxnrNJeQ</t>
  </si>
  <si>
    <t>1JbLaD4cXHUBhzd0XaNL3n</t>
  </si>
  <si>
    <t>4CTLgpMoXEpcE8tXLndCGp</t>
  </si>
  <si>
    <t xml:space="preserve">FO 03.04 Transition period </t>
  </si>
  <si>
    <t>4Igs0TcvRtcZaLqERpBzyw5TvyR0UgB0EOmnMkFaZftX</t>
  </si>
  <si>
    <t>59QewLUkUiVzPdGlfgu21o</t>
  </si>
  <si>
    <t>6GGR163KNx1sTit3j0ivMP</t>
  </si>
  <si>
    <t xml:space="preserve">FO 04.01 Soil conservation
</t>
  </si>
  <si>
    <t>Good soil husbandry ensures the long-term fertility of the soil, aids yield, and contributes to profitability. Not applicable in the case of crops that are not grown directly in soil (e.g., hydroponic or potted plants).</t>
  </si>
  <si>
    <t>6inH5pgUJeX8hyB3EYnjvL3vLjIvLzmFDnyHGwp4sKjy</t>
  </si>
  <si>
    <t>2IpBpucJX7pJDK7yar4Pdz</t>
  </si>
  <si>
    <t>AQ 04.01 Workers’ occupational health and safety</t>
  </si>
  <si>
    <t>6inH5pgUJeX8hyB3EYnjvL2lcjWDd2pC4Mxvjx89tTP3</t>
  </si>
  <si>
    <t>4b75QxZajdtzw35yuJYzax</t>
  </si>
  <si>
    <t>6twC7WvSzvTac9PtqXVar6</t>
  </si>
  <si>
    <t>FO 04.02 Soil fumigation</t>
  </si>
  <si>
    <t>6inH5pgUJeX8hyB3EYnjvL4WvVgaj0DmqytcECbsfj85</t>
  </si>
  <si>
    <t>LBOB0pVTmEHC3zp2yT9uB</t>
  </si>
  <si>
    <t>AQ 04.02 Training and assigned responsibilities</t>
  </si>
  <si>
    <t>1YbYgCwF5emApZVepFq1X175ZhDFwSi67hTEERmDGpdT</t>
  </si>
  <si>
    <t>2fxuNtMikwq4pGJPm9UHmp</t>
  </si>
  <si>
    <t>Jfokfy0DypbRD7D7zEF8h</t>
  </si>
  <si>
    <t>FO 04.03 Substrates</t>
  </si>
  <si>
    <t>1YbYgCwF5emApZVepFq1X12fdp0291AK18VPCACdP0xw</t>
  </si>
  <si>
    <t>2jMIlVn1YjTp2J7QpgwC0e</t>
  </si>
  <si>
    <t>AQ 04.03 Workers’ hazards and first aid</t>
  </si>
  <si>
    <t>61TDaidZRAGqCBPGs8ha8G5TX5THcQM5Np1uQ5ItrWLM</t>
  </si>
  <si>
    <t>iRZqmNFK3RvDpleWESvWD</t>
  </si>
  <si>
    <t>3R84nmeK4iATbuwZ2gsDsb</t>
  </si>
  <si>
    <t>FO 04.04 Nutritional needs</t>
  </si>
  <si>
    <t>61TDaidZRAGqCBPGs8ha8G1aV0zFwSp9AmvxxfeGq2eA</t>
  </si>
  <si>
    <t>ULRbRAkZftwkpBniFH1e3</t>
  </si>
  <si>
    <t>AQ 04.04 Personal protective equipment</t>
  </si>
  <si>
    <t>61TDaidZRAGqCBPGs8ha8G6gb3L0lEZN6wO8WjVRr7lV</t>
  </si>
  <si>
    <t>2Oh375nnYEbnQDw1A6DTeg</t>
  </si>
  <si>
    <t>7o4R1VJX1KXn6Y2mK3KBnX</t>
  </si>
  <si>
    <t>FO 04.05 Nutrient content</t>
  </si>
  <si>
    <t>12V2s4FpWw8zBFdb1VY42AxbaIyuRHw74GoMT8PbnKx</t>
  </si>
  <si>
    <t>3oVFuQiVBK4m7nEKjxabKy</t>
  </si>
  <si>
    <t>AQ 04.05 Workers’ welfare</t>
  </si>
  <si>
    <t>12V2s4FpWw8zBFdb1VY42A1oGNflTpAerQDWPIkzL1jE</t>
  </si>
  <si>
    <t>3R09p8j9SBPrd2ZkAKqqPy</t>
  </si>
  <si>
    <t>4lUZQXD5tjtX2glVe4lraA</t>
  </si>
  <si>
    <t>FO 04.06 Application records</t>
  </si>
  <si>
    <t>fpZn5YAfrwOfpIHt5wBr75TvyR0UgB0EOmnMkFaZftX</t>
  </si>
  <si>
    <t>WVkyFPGsvsPsC7Lz3bNRP</t>
  </si>
  <si>
    <t>3yiRDwLwt1Ow5dQeFJqM2k</t>
  </si>
  <si>
    <t>FO 04.07 Fertilizer and biostimulant storage</t>
  </si>
  <si>
    <t>QZfIR1aSAjL2YcUqo376X5TvyR0UgB0EOmnMkFaZftX</t>
  </si>
  <si>
    <t>fICsjkYrHVr87NAeTjI92</t>
  </si>
  <si>
    <t>5GJnBn0XaHPkzo9hXhVvqW</t>
  </si>
  <si>
    <t xml:space="preserve">FO 05.01 Water sources
</t>
  </si>
  <si>
    <t>3htAhHdPv9OtsLHNNhtZxH7BbYPU8D5VjuX50wR037bc</t>
  </si>
  <si>
    <t>3wjtllhf2EZ05k7ry5E364</t>
  </si>
  <si>
    <t>3yEQbyyk01GoZYBCkYA4FP</t>
  </si>
  <si>
    <t>FO 05.02 Predicting irrigation requirements</t>
  </si>
  <si>
    <t>3htAhHdPv9OtsLHNNhtZxH6udigXdkpe8Lswjod4NBOa</t>
  </si>
  <si>
    <t>2lIJrvbtPcVuY8RZkfCGAZ</t>
  </si>
  <si>
    <t>3bxp0a7dcsX1zRhf8lSDgg</t>
  </si>
  <si>
    <t>FO 05.03 Record keeping</t>
  </si>
  <si>
    <t>3jqGVv62GBsd8KJSjIWQ7Xmo9Uog2nl7PhTPO5LbeWt</t>
  </si>
  <si>
    <t>54b9jNn5l6JshlbKMcZkvo</t>
  </si>
  <si>
    <t>25itD9t3AKPNN1d0JIB5bx</t>
  </si>
  <si>
    <t>FO 05.04 Water quality</t>
  </si>
  <si>
    <t>3jqGVv62GBsd8KJSjIWQ7X2DBDLKNCCHjgeVp2fH2kz4</t>
  </si>
  <si>
    <t>3CUgz7Cjbz3lVegK48kdwN</t>
  </si>
  <si>
    <t>AQ 06.01 Identification of waste and pollutants</t>
  </si>
  <si>
    <t>1kzI7hCCMY4wQOFQmIPOPD5TvyR0UgB0EOmnMkFaZftX</t>
  </si>
  <si>
    <t>101TCDdkyoiKx59uYCCXGd</t>
  </si>
  <si>
    <t>AQ 06.02 Waste and pollution action plan</t>
  </si>
  <si>
    <t>5OZ3Oy0MVM5jXao9ZvAlrA5TvyR0UgB0EOmnMkFaZftX</t>
  </si>
  <si>
    <t>vmjGfCIFJSM7cQD7NFV80</t>
  </si>
  <si>
    <t>AQ 06.03 Environmental impact and management</t>
  </si>
  <si>
    <t>4ZGW9ZWBwWewpL1DYzfgyb5TvyR0UgB0EOmnMkFaZftX</t>
  </si>
  <si>
    <t>4CJaPlJ48CsnwJPpOBaOcW</t>
  </si>
  <si>
    <t xml:space="preserve">AQ 06.04 Water usage and disposal 
</t>
  </si>
  <si>
    <t>Cross-reference with AQ 06.03.02.</t>
  </si>
  <si>
    <t>4gUkP5eS8EnUG0fKZ0tMiZ5TvyR0UgB0EOmnMkFaZftX</t>
  </si>
  <si>
    <t>4amaTwSSW3aZdfZj8YONNc</t>
  </si>
  <si>
    <t>1WOpilQQJvvs3HIzyLlTD7</t>
  </si>
  <si>
    <t>FO 07.01 Choice of plant protection products</t>
  </si>
  <si>
    <t>7HDQtIsDtzns0bD1ntR0eP5TvyR0UgB0EOmnMkFaZftX</t>
  </si>
  <si>
    <t>1iBxbUx6cezVlgCvMmOwI9</t>
  </si>
  <si>
    <t>AQ 07.01 Impact of farming on the environment and biodiversity</t>
  </si>
  <si>
    <t>5ZEbtYAwaiK1X4qvVH0ye85TvyR0UgB0EOmnMkFaZftX</t>
  </si>
  <si>
    <t>1nW8TTNH1fusUklcAyzJ3O</t>
  </si>
  <si>
    <t>Cnld8x4oHlmExTFHGeLjj</t>
  </si>
  <si>
    <t xml:space="preserve">FO 07.02 Application records </t>
  </si>
  <si>
    <t>36VGW0OgI5dbYuNy8pN1X45TvyR0UgB0EOmnMkFaZftX</t>
  </si>
  <si>
    <t>4dqTp7fkABPCSIwP6BJ67E</t>
  </si>
  <si>
    <t>AQ 07.02 Predator exclusion plan</t>
  </si>
  <si>
    <t>1LqxqbMnYmX3O47nTDkHLF5TvyR0UgB0EOmnMkFaZftX</t>
  </si>
  <si>
    <t>6CSFbUgkhrbJU87vlKmRUq</t>
  </si>
  <si>
    <t>r4Wl5viNqALmYQehnJigP</t>
  </si>
  <si>
    <t>FO 07.03 Disposal of surplus application mix</t>
  </si>
  <si>
    <t>76Up1Jlz2ogKdKXUH1J3L5TvyR0UgB0EOmnMkFaZftX</t>
  </si>
  <si>
    <t>7KbSmeRQQ9vMW32RA3fvgt</t>
  </si>
  <si>
    <t xml:space="preserve">AQ 07.03 Escapes </t>
  </si>
  <si>
    <t>6l21qjBupUIUO8XLCiUEef5TvyR0UgB0EOmnMkFaZftX</t>
  </si>
  <si>
    <t>5z698mI9SK13uqc3qKoGYH</t>
  </si>
  <si>
    <t>3W7dGcEqSrkGPLpK2FPpjb</t>
  </si>
  <si>
    <t>FO 07.04 Plant protection product and postharvest treatment product storage</t>
  </si>
  <si>
    <t>31r3O7m6YdmvyCuOWIOMh65TvyR0UgB0EOmnMkFaZftX</t>
  </si>
  <si>
    <t>2gbDib5iDBqNNbrpbd3LT0</t>
  </si>
  <si>
    <t>AQ 07.04 High conservation value areas</t>
  </si>
  <si>
    <t>7bt3lOtOqh5dlKm5Rqrjx45TvyR0UgB0EOmnMkFaZftX</t>
  </si>
  <si>
    <t>SAeb09u4BIJU5hywl5ZTk</t>
  </si>
  <si>
    <t>6OVfMLlOhjDUtTGVH4d1tI</t>
  </si>
  <si>
    <t>FO 07.05 Plant protection product handling</t>
  </si>
  <si>
    <t>2RFsPSHa2XlX0JHYiJO2Wc5TvyR0UgB0EOmnMkFaZftX</t>
  </si>
  <si>
    <t>OkwgpiefJyhKOx86JFmLs</t>
  </si>
  <si>
    <t>AQ 07.05 Ecological upgrading of unproductive sites</t>
  </si>
  <si>
    <t>6PzSKiJw1bRFye5uX49taK5TvyR0UgB0EOmnMkFaZftX</t>
  </si>
  <si>
    <t>Oa7r1b8qY2CRF4UuPKcN3</t>
  </si>
  <si>
    <t>5VavlH2MeUS17rVAik4joc</t>
  </si>
  <si>
    <t>FO 07.06 Empty plant protection product containers</t>
  </si>
  <si>
    <t>48EClxc2uJIvBOW8IlSEPt5TvyR0UgB0EOmnMkFaZftX</t>
  </si>
  <si>
    <t>3L2zyFJ2zu5HQQgkTRwa7p</t>
  </si>
  <si>
    <t>AQ 07.06 Energy efficiency</t>
  </si>
  <si>
    <t>Farming equipment shall be selected and maintained for optimum energy efficiency. The use of renewable energy sources should be encouraged.</t>
  </si>
  <si>
    <t>2o0PHrjwVpc8TxdOBpkPzy5TvyR0UgB0EOmnMkFaZftX</t>
  </si>
  <si>
    <t>5RQ8IqiLnmA7DEtNqhNVls</t>
  </si>
  <si>
    <t>aJyo4GEfHW26SGyqyk8my</t>
  </si>
  <si>
    <t xml:space="preserve">FO 07.07 Obsolete plant protection products </t>
  </si>
  <si>
    <t>696jSQYmLVDJoD3UnofwTY253gbk0kdnSSFyQX6iFKWy</t>
  </si>
  <si>
    <t>4V5PDUBdj9Q0i7fbGfInQk</t>
  </si>
  <si>
    <t>3JTeuQtOc1OKqfRNulIqvM</t>
  </si>
  <si>
    <t xml:space="preserve">FO 07.08 Application of other substances </t>
  </si>
  <si>
    <t>696jSQYmLVDJoD3UnofwTYuzn8UMxTkF1w7M3FTD0sW</t>
  </si>
  <si>
    <t>21mCH63CMsUTKkluKw6dN9</t>
  </si>
  <si>
    <t>1zDGYHavQ1Y1HUI9R90OOZ</t>
  </si>
  <si>
    <t>FO 07.09 Equipment</t>
  </si>
  <si>
    <t>696jSQYmLVDJoD3UnofwTY6aZY7458MgGAXucrp2rDfj</t>
  </si>
  <si>
    <t>tDOe2o0zWYqYm0KNgqj9x</t>
  </si>
  <si>
    <t>5l2rJiYbFtvFuXNhk6Xt0S</t>
  </si>
  <si>
    <t>FO 08.01 Quality of postharvest water</t>
  </si>
  <si>
    <t>696jSQYmLVDJoD3UnofwTY5U9xxekFJ28sU2NwdkP9u8</t>
  </si>
  <si>
    <t>3gLKlk7CEmbkXjaBvbTvGh</t>
  </si>
  <si>
    <t>64wGe3MdQzgQigsw2nGTdA</t>
  </si>
  <si>
    <t>FO 08.02 Postharvest treatments</t>
  </si>
  <si>
    <t>696jSQYmLVDJoD3UnofwTY7GSUGbBCg0zqqdO3nIYknt</t>
  </si>
  <si>
    <t>5k6Z1qS7vCZ6NXbWiaUJu9</t>
  </si>
  <si>
    <t>7e2OTmZvHrA9xmbHveLBmp</t>
  </si>
  <si>
    <t>FO 12.01 Workers’ health and safety</t>
  </si>
  <si>
    <t>696jSQYmLVDJoD3UnofwTY4YYEAFlKQL7dZttPmpxB2F</t>
  </si>
  <si>
    <t>3snGfVLt7Wxd5FZGpG4j8y</t>
  </si>
  <si>
    <t>1j8KzCREQQlaHRiz9wuo0z</t>
  </si>
  <si>
    <t>FO 12.02 Hazards and first aid</t>
  </si>
  <si>
    <t>1gpvHRL3jcuK0YTVBxeDJK5TvyR0UgB0EOmnMkFaZftX</t>
  </si>
  <si>
    <t>4zSkvUbTdlSMEjoMX9r149</t>
  </si>
  <si>
    <t>1ERzCDuPHpofETFZxfdFUx</t>
  </si>
  <si>
    <t>FO 12.03 Personal protective equipment</t>
  </si>
  <si>
    <t>6SSbkfthK0LYaxbv5b14GBCewd3FqcwBMtVtTDK4h9s</t>
  </si>
  <si>
    <t>3LyKIn2zocb3lDNExH1RfM</t>
  </si>
  <si>
    <t>AQ 18.01 Brood stock and seedlings</t>
  </si>
  <si>
    <t>Depending on species: ova, smolt, fry, fingerling, larvae, alevin, spat, nauplii and post-larvae, others</t>
  </si>
  <si>
    <t>6SSbkfthK0LYaxbv5b14GB7h4leQtnNFBbHHWbgN8lXM</t>
  </si>
  <si>
    <t>7eAOPa3QKXk7fUsXuWAZQT</t>
  </si>
  <si>
    <t>AQ 18.02 Hatchery management</t>
  </si>
  <si>
    <t>6SSbkfthK0LYaxbv5b14GB5RnRCz8ee4Zl9QUgeRKTHd</t>
  </si>
  <si>
    <t>1o2yFFL4vOygH47fNAZmGV</t>
  </si>
  <si>
    <t>AQ 18.03 Brood fish stripping</t>
  </si>
  <si>
    <t xml:space="preserve">If brood fish are stripped, this shall be done with consideration for the animals’ welfare.
</t>
  </si>
  <si>
    <t>6SSbkfthK0LYaxbv5b14GB1vk62VlZg3Zq6bcgLfSxGJ</t>
  </si>
  <si>
    <t>31PFCSQaqCuB8q57zJg6RP</t>
  </si>
  <si>
    <t>AQ 19.01 Chemical compound storage</t>
  </si>
  <si>
    <t>6SSbkfthK0LYaxbv5b14GB5TLexd3GI3AjZkCglPj3h5</t>
  </si>
  <si>
    <t>5jtdahGRPyTbM5paWcRuKM</t>
  </si>
  <si>
    <t>AQ 19.02 Empty containers and unused chemicals</t>
  </si>
  <si>
    <t>6SSbkfthK0LYaxbv5b14GB1OZTzJWvKeCm4lQLj2de5o</t>
  </si>
  <si>
    <t>1P5WF4AhiUVjKU0eMjYNP3</t>
  </si>
  <si>
    <t>AQ 19.03 Transport of chemical compounds</t>
  </si>
  <si>
    <t>6SSbkfthK0LYaxbv5b14GB6v0SS1OCIEL11DaUsdV8qY</t>
  </si>
  <si>
    <t>6akCg1bzbz31hRuysr8H2o</t>
  </si>
  <si>
    <t>2IPCUnYuMhRLMitDdZuBV6</t>
  </si>
  <si>
    <t>FV 20.01 Risk assessment and training</t>
  </si>
  <si>
    <t>3Xuqd2nxrHRHWBMMAl2PDV5TvyR0UgB0EOmnMkFaZftX</t>
  </si>
  <si>
    <t>4Hbavnq82IxeTzp86PTwLH</t>
  </si>
  <si>
    <t>AQ 20.01 Traceability and stock origin</t>
  </si>
  <si>
    <t>5nPf6FvRIaYhUohxiK6Z4C4e9U8QqFWhkb5syMftPkjz</t>
  </si>
  <si>
    <t>3lmOYo1HEXN9WTJSOmoeqn</t>
  </si>
  <si>
    <t>4xvzsgnTOtRkF4CQ8kI09i</t>
  </si>
  <si>
    <t>HOP 20.01 Risk assessment and training</t>
  </si>
  <si>
    <t>5nPf6FvRIaYhUohxiK6Z4C5wu9vqrUGRlCKkbHt3ECf0</t>
  </si>
  <si>
    <t>76gj5wqMrhjC9IwB6fPD1O</t>
  </si>
  <si>
    <t>6rCsdcQbJnfwmnsw2F9C4z</t>
  </si>
  <si>
    <t>FV 20.02 Hazards and first aid</t>
  </si>
  <si>
    <t>5nPf6FvRIaYhUohxiK6Z4C7tkt1sKqqlLnUrh71qam9K</t>
  </si>
  <si>
    <t>7bibspXJGGbnFX0bW7wkAp</t>
  </si>
  <si>
    <t>AQ 20.02 Farmed aquatic species health and welfare</t>
  </si>
  <si>
    <t>6mrYpZ2GcLZ7AP1RVVry5G7te0V5sEO4j2gdaCHhqwRe</t>
  </si>
  <si>
    <t>3G6XCS3kXxaiT6An6fyXYY</t>
  </si>
  <si>
    <t>5Nuj2EiEyMVydcblHaISFD</t>
  </si>
  <si>
    <t>HOP 20.02 Hazards and first aid</t>
  </si>
  <si>
    <t>6mrYpZ2GcLZ7AP1RVVry5GaeLabNl3CjngCaQDiZCnP</t>
  </si>
  <si>
    <t>64tLhqUpveB3E8yVXVsubo</t>
  </si>
  <si>
    <t>22v7nnkQpO82gWNsHA3e6i</t>
  </si>
  <si>
    <t>FV 20.03 Personal protective equipment</t>
  </si>
  <si>
    <t>6mrYpZ2GcLZ7AP1RVVry5G6ZlIRqNokp14rd0OrJYpUs</t>
  </si>
  <si>
    <t>1Jsd4Po9zEonkNa6KicOXv</t>
  </si>
  <si>
    <t>AQ 20.03 Treatments</t>
  </si>
  <si>
    <t>6mrYpZ2GcLZ7AP1RVVry5G6Rr7lWkdEx4UFV3lspdV2c</t>
  </si>
  <si>
    <t>1A6ymTFpce17AFVUfpWjBA</t>
  </si>
  <si>
    <t>1E1VhZbj9C7JN1P2MNO7PP</t>
  </si>
  <si>
    <t>HOP 20.03 Personal protective equipment</t>
  </si>
  <si>
    <t>6mrYpZ2GcLZ7AP1RVVry5G7FzFPUI62I8icT9zFiqYBn</t>
  </si>
  <si>
    <t>7qLHXfgMF1BvtNhEoTrOl1</t>
  </si>
  <si>
    <t>5az4vdaXEuQgs5B9UaOjzb</t>
  </si>
  <si>
    <t>FV 20.04 Workers’ welfare</t>
  </si>
  <si>
    <t>6mrYpZ2GcLZ7AP1RVVry5G2sC7LUqXHhrGUVy4ZkqKu8</t>
  </si>
  <si>
    <t>2GyriZTFrdoiLg6YAzlPPH</t>
  </si>
  <si>
    <t>AQ 20.04 Treatment records</t>
  </si>
  <si>
    <t>6mrYpZ2GcLZ7AP1RVVry5G3ZsSeRvZNIo9inIvGSDPi7</t>
  </si>
  <si>
    <t>6LT3SsPHecSghrKBDqqFdh</t>
  </si>
  <si>
    <t>6iax11SKEZhY8rQyeOo4x9</t>
  </si>
  <si>
    <t>HOP 20.04 Workers’ welfare</t>
  </si>
  <si>
    <t>6mrYpZ2GcLZ7AP1RVVry5GwRT3XcKfUaVoLQYa4XeJC</t>
  </si>
  <si>
    <t>h8R5jJkb29tHZV3B118Di</t>
  </si>
  <si>
    <t>AQ 20.05 Mortality</t>
  </si>
  <si>
    <t>6mrYpZ2GcLZ7AP1RVVry5G5OPZTbS8UKCdo5sAfvtHwp</t>
  </si>
  <si>
    <t>3ENhTBiDiLIby2zwwYZ4II</t>
  </si>
  <si>
    <t>AQ 20.06 All pens in bodies of water</t>
  </si>
  <si>
    <t>64cWD91pr0geaTi2ASvLb5TvyR0UgB0EOmnMkFaZftX</t>
  </si>
  <si>
    <t>2I5R4B5uqBuxo2ybSCGbHu</t>
  </si>
  <si>
    <t>AQ 20.07 Ponds</t>
  </si>
  <si>
    <t>6AvKQ3DXzy69suGAzqeAmu5TvyR0UgB0EOmnMkFaZftX</t>
  </si>
  <si>
    <t>1CjsvntGscU8PNU0sD5ccV</t>
  </si>
  <si>
    <t xml:space="preserve">AQ 20.08 Biosecurity 
</t>
  </si>
  <si>
    <t>In addition to food defense requirements; refer to AQ 10.</t>
  </si>
  <si>
    <t>2apQYV4sVGueZxb722p8822IPCUnYuMhRLMitDdZuBV6</t>
  </si>
  <si>
    <t>3IUiXuwp5nc4lJpNyIt6Gm</t>
  </si>
  <si>
    <t>AQ 20.09 Machinery and equipment</t>
  </si>
  <si>
    <t>2apQYV4sVGueZxb722p8826rCsdcQbJnfwmnsw2F9C4z</t>
  </si>
  <si>
    <t>21iP5X956IMsI7DJvW88jr</t>
  </si>
  <si>
    <t>7zXnm2lgE6Oh3K9yFP7Gdf</t>
  </si>
  <si>
    <t>FV 22.01 Management of biodiversity and habitats</t>
  </si>
  <si>
    <t>2apQYV4sVGueZxb722p88222v7nnkQpO82gWNsHA3e6i</t>
  </si>
  <si>
    <t>7cF7TZI0Gd9xPsfARGQ9l9</t>
  </si>
  <si>
    <t>AQ 22.01 General</t>
  </si>
  <si>
    <t>6mrYpZ2GcLZ7AP1RVVry5G3WBrxkh802qoM6WUHlCwcx</t>
  </si>
  <si>
    <t>466hVwkhlu8tOtAvU7MH3t</t>
  </si>
  <si>
    <t>25ufr7Onk7JPdSt2laMS29</t>
  </si>
  <si>
    <t>HOP 22.01 Management of biodiversity and habitats</t>
  </si>
  <si>
    <t>2apQYV4sVGueZxb722p8825az4vdaXEuQgs5B9UaOjzb</t>
  </si>
  <si>
    <t>2uILNFLSUSNvYMiLxTWG1l</t>
  </si>
  <si>
    <t>glN2WuTeRW3b5FgXbh8Ta</t>
  </si>
  <si>
    <t>FV 22.02 Ecological upgrading of unproductive sites</t>
  </si>
  <si>
    <t>6vDiuqvJNOSRl5wyT01Pym7zXnm2lgE6Oh3K9yFP7Gdf</t>
  </si>
  <si>
    <t>1RPVuNcKGhKGNDUNMmqJad</t>
  </si>
  <si>
    <t>AQ 22.02 Feed records</t>
  </si>
  <si>
    <t>6vDiuqvJNOSRl5wyT01PymglN2WuTeRW3b5FgXbh8Ta</t>
  </si>
  <si>
    <t>6uoQDWLk4J8jAguIJy4ZW5</t>
  </si>
  <si>
    <t>3yzXvEhnmn5Jt2gzgNRyxG</t>
  </si>
  <si>
    <t>HOP 22.02 Ecological upgrading of unproductive sites</t>
  </si>
  <si>
    <t>6vDiuqvJNOSRl5wyT01PymegxrRxt1wvmpDaKwSbu23</t>
  </si>
  <si>
    <t>5c3dR1YVmA5sXHhsKmupYd</t>
  </si>
  <si>
    <t>egxrRxt1wvmpDaKwSbu23</t>
  </si>
  <si>
    <t>FV 22.03 Natural ecosystems and habitats are not converted into agricultural areas</t>
  </si>
  <si>
    <t>2lCsmz9pLx7NagHecV9mpX5TvyR0UgB0EOmnMkFaZftX</t>
  </si>
  <si>
    <t>2LfyMFMW36CamjuZ0YnMrr</t>
  </si>
  <si>
    <t>AQ 22.03 Storage of aquaculture feeds</t>
  </si>
  <si>
    <t>2qQW5LAimcgbwLksFTh6tg5TvyR0UgB0EOmnMkFaZftX</t>
  </si>
  <si>
    <t>7iWJXTXYCupkFTEfuzkuQg</t>
  </si>
  <si>
    <t>55PwbCfLEsH487m0LGfq8G</t>
  </si>
  <si>
    <t>HOP 22.03 Natural ecosystems and habitats are not converted into agricultural areas</t>
  </si>
  <si>
    <t>19FqK7ekLK0m3iLHchTn8h2g5JReDfSpzAHl16771ew5</t>
  </si>
  <si>
    <t>6NNCdhTMTpFbSgoGpb63cp</t>
  </si>
  <si>
    <t>AQ 24.01 Harvesting – Method of harvest/dispatch</t>
  </si>
  <si>
    <t>19FqK7ekLK0m3iLHchTn8h14lJpH5qVsP8C976yuQrDU</t>
  </si>
  <si>
    <t>13bKix0KDGNudEM0QXmk1y</t>
  </si>
  <si>
    <t>AQ 24.02 Traceability of harvested farmed aquatic species</t>
  </si>
  <si>
    <t>30jEVEr91nZpdd9cxyULwz5TvyR0UgB0EOmnMkFaZftX</t>
  </si>
  <si>
    <t>1PuOePk9uZL3G34wE5JQsg</t>
  </si>
  <si>
    <t>AQ 25.01 Farmed aquatic species welfare in holding and crowding facilities, including live well boat transfer, and/or prior to slaughter</t>
  </si>
  <si>
    <t>Minimizing stress of the farmed aquatic species immediately prior to slaughter is necessary to prevent welfare problems.</t>
  </si>
  <si>
    <t>5QTGwGTKitdKuEwjmkCJSy5TvyR0UgB0EOmnMkFaZftX</t>
  </si>
  <si>
    <t>2hnZEMTaQG5nB4cObQrjJa</t>
  </si>
  <si>
    <t>AQ 25.02 Mortalities in holding facilities, including well boats, and/or prior to slaughter</t>
  </si>
  <si>
    <t>56UycwhshuG3OMlSB7ahAa5TvyR0UgB0EOmnMkFaZftX</t>
  </si>
  <si>
    <t>2MaWcCOjrnzTUZYLyLI2po</t>
  </si>
  <si>
    <t>AQ 25.03 Escapes and indigenous species</t>
  </si>
  <si>
    <t>3BmiRfV14Y9UArHysfO3zs5TvyR0UgB0EOmnMkFaZftX</t>
  </si>
  <si>
    <t>2KVEEE9taT1qBKZw1pM15e</t>
  </si>
  <si>
    <t>AQ 26.01 Stunning and bleeding</t>
  </si>
  <si>
    <t>4UI39RIn6YI8gQZpGRKexG5TvyR0UgB0EOmnMkFaZftX</t>
  </si>
  <si>
    <t>2p77rPdFZt9MG3aWryompi</t>
  </si>
  <si>
    <t>AQ 26.02 Blood waters</t>
  </si>
  <si>
    <t>6vK5KBcIFJbIyxl3B3ekIp2pCca0Upzl3Nn66JUNHXeF</t>
  </si>
  <si>
    <t>3G2o2VZD4Vhj1j8NCZvH4W</t>
  </si>
  <si>
    <t>AQ 28.01 Management Structure</t>
  </si>
  <si>
    <t>3YIgWsy9P8ND3BJPQGnD0j2pCca0Upzl3Nn66JUNHXeF</t>
  </si>
  <si>
    <t>6vy7qzuZGnKVxG0fDPIPXR</t>
  </si>
  <si>
    <t>7mjSidGuWy0Ls8TvSUsTPI</t>
  </si>
  <si>
    <t>FV 28.01 Soil management and conservation</t>
  </si>
  <si>
    <t>3YIgWsy9P8ND3BJPQGnD0j1qvPg1ym8f6SRe66rOl40x</t>
  </si>
  <si>
    <t>3sySSWL5oAIx28hSoUBFMA</t>
  </si>
  <si>
    <t>1GydlnqB5f3ZYrijAhJ8a1</t>
  </si>
  <si>
    <t>HOP 28.01 Soil management and conservation</t>
  </si>
  <si>
    <t>3labXsBTDnp2nMlbS2V5AI412fDoNkTQzvavcR1yffoS</t>
  </si>
  <si>
    <t>3Y6whE7A4GTOmBM0cLfCgo</t>
  </si>
  <si>
    <t>AQ 28.02 Input and output verification</t>
  </si>
  <si>
    <t>This section does not apply if the producer processes only their own farmed products and is not registered in the GLOBALG.A.P. IT systems for parallel ownership.</t>
  </si>
  <si>
    <t>3labXsBTDnp2nMlbS2V5AI2PabgCVl2axbE6gvoMhnNb</t>
  </si>
  <si>
    <t>6Qbmg6JuoN770dfkE0ogCG</t>
  </si>
  <si>
    <t>2g5JReDfSpzAHl16771ew5</t>
  </si>
  <si>
    <t>FV 28.02 Soil fumigation</t>
  </si>
  <si>
    <t>3labXsBTDnp2nMlbS2V5AI1WLl5crwUtAKu9uhWYEzsL</t>
  </si>
  <si>
    <t>3dOYyVrZuqiaWn8aIvCMMR</t>
  </si>
  <si>
    <t>BNyveclVEQj4HZroYIsSp</t>
  </si>
  <si>
    <t>HOP 28.02 Soil fumigation</t>
  </si>
  <si>
    <t>3labXsBTDnp2nMlbS2V5AI3bNRfY2TpP6vkYKG0u4wwr</t>
  </si>
  <si>
    <t>2zscEBuE0OwqbPZjKZeBLF</t>
  </si>
  <si>
    <t>AQ 28.03 Traceability</t>
  </si>
  <si>
    <t>3YIgWsy9P8ND3BJPQGnD0j743VeTmtrKzh2yBlulWP21</t>
  </si>
  <si>
    <t>6g3NqdQl5NHN5tSVsxrY1N</t>
  </si>
  <si>
    <t>14lJpH5qVsP8C976yuQrDU</t>
  </si>
  <si>
    <t>FV 28.03 Substrates</t>
  </si>
  <si>
    <t>3YIgWsy9P8ND3BJPQGnD0j11FBMuieNmnZtyeFBlepcF</t>
  </si>
  <si>
    <t>5bhPN4DzYGiQBGzqjmqwDA</t>
  </si>
  <si>
    <t>AQ 28.04 Identification of output with certified status (originating from certified production processes)</t>
  </si>
  <si>
    <t>3YIgWsy9P8ND3BJPQGnD0jCSohyDpAegE66esWvDgT5</t>
  </si>
  <si>
    <t>3RXNryEkb5RsCci4ZuSpu4</t>
  </si>
  <si>
    <t>AQ 28.05 Products with the GGN label visual elements</t>
  </si>
  <si>
    <t>Applicable only to products with the GGN label visual elements
Licensed companies are entitled to use and label their products with the GGN label visual elements in addition to the GLOBALG.A.P. Number. For the requirements and guidelines on using the GGN label visual elements, see the GGN label user manual for product packaging. The GGN label visual elements are linked to a public online portal that enables direct verification of GLOBALG.A.P. Numbers (GGNs) and Chain of Custody (CoC) Numbers.</t>
  </si>
  <si>
    <t>3YIgWsy9P8ND3BJPQGnD0j6OqbxahSFlVeKhLRgYFytR</t>
  </si>
  <si>
    <t>56LbVxj8q6LfC4kf1x4GeA</t>
  </si>
  <si>
    <t>AQ 28.06 Food safety system</t>
  </si>
  <si>
    <t>wyDCB5gmC64vDLZ45LmyF5l2rJiYbFtvFuXNhk6Xt0S</t>
  </si>
  <si>
    <t>5HpjunyxjPFZ8ERnK8tq7N</t>
  </si>
  <si>
    <t>5wu9vqrUGRlCKkbHt3ECf0</t>
  </si>
  <si>
    <t>FV 29.01 Application records</t>
  </si>
  <si>
    <t>3YIgWsy9P8ND3BJPQGnD0j79pV2c30dTskerAeol8ohZ</t>
  </si>
  <si>
    <t>5XO2ouVK6UjXiuayI3pjaw</t>
  </si>
  <si>
    <t>2G6uwghHDTAis8RUZY3FJx</t>
  </si>
  <si>
    <t>HOP 29.01 Application records</t>
  </si>
  <si>
    <t>1TyGiQcuRVxqRPsWm6pYn75GJnBn0XaHPkzo9hXhVvqW</t>
  </si>
  <si>
    <t>5bVj9VFVZ6tCA1nWKx8e7w</t>
  </si>
  <si>
    <t>7tkt1sKqqlLnUrh71qam9K</t>
  </si>
  <si>
    <t>FV 29.02 Storage</t>
  </si>
  <si>
    <t>1TyGiQcuRVxqRPsWm6pYn725itD9t3AKPNN1d0JIB5bx</t>
  </si>
  <si>
    <t>2xx2r9xm1ZFKgkOLcMZqVd</t>
  </si>
  <si>
    <t>3QFwSW2yUZI11qFYS6goaH</t>
  </si>
  <si>
    <t>HOP 29.02 Storage</t>
  </si>
  <si>
    <t>1TyGiQcuRVxqRPsWm6pYn73yEQbyyk01GoZYBCkYA4FP</t>
  </si>
  <si>
    <t>3JyHEnouIJTlEpv89BLJNJ</t>
  </si>
  <si>
    <t>4e9U8QqFWhkb5syMftPkjz</t>
  </si>
  <si>
    <t>FV 29.03 Organic fertilizers</t>
  </si>
  <si>
    <t>1TyGiQcuRVxqRPsWm6pYn73bxp0a7dcsX1zRhf8lSDgg</t>
  </si>
  <si>
    <t>65q3YF3Fh2kdDGMu1rvFCM</t>
  </si>
  <si>
    <t>34qytRFn55Pj9v8N6jW9Nd</t>
  </si>
  <si>
    <t>HOP 29.03 Organic fertilizers</t>
  </si>
  <si>
    <t>5JIgB3UDpDaQaRmTmuUpoo2RNwE7jatfe6w5x0Tu6eV4</t>
  </si>
  <si>
    <t>32C8htEWfNkaxTSAw1lMmH</t>
  </si>
  <si>
    <t>1DSOMfBwEJ7NMTIzs3yO1i</t>
  </si>
  <si>
    <t>FV 29.04 Nutrient content</t>
  </si>
  <si>
    <t>5JIgB3UDpDaQaRmTmuUpoo5l2rJiYbFtvFuXNhk6Xt0S</t>
  </si>
  <si>
    <t>24BgKpKEedoO1JiqqsJ9K0</t>
  </si>
  <si>
    <t>3it1MDZers0ZhAZZAMnlhX</t>
  </si>
  <si>
    <t>HOP 29.04 Nutrient content</t>
  </si>
  <si>
    <t>5g1godsQJRqbjZxI603Etm2ea1rhckQVrSaK28J1Se0f</t>
  </si>
  <si>
    <t>6Y28XxkqaGhdKkUwmmVWZU</t>
  </si>
  <si>
    <t>4YYEAFlKQL7dZttPmpxB2F</t>
  </si>
  <si>
    <t>FV 30.01 Water use risk assessments and management plan</t>
  </si>
  <si>
    <t>5g1godsQJRqbjZxI603EtmAsizSx9djd7Hn9BlLrbya</t>
  </si>
  <si>
    <t>52qkXF3M0StAXkDQXFCSgS</t>
  </si>
  <si>
    <t>31MnP6cupxhwzTJCfEX2C0</t>
  </si>
  <si>
    <t>HOP 30.01 Water use risk assessments and management plan</t>
  </si>
  <si>
    <t>5g1godsQJRqbjZxI603Etm4CTLgpMoXEpcE8tXLndCGp</t>
  </si>
  <si>
    <t>1hr60kCaVVYZ0GddKH3itk</t>
  </si>
  <si>
    <t>5U9xxekFJ28sU2NwdkP9u8</t>
  </si>
  <si>
    <t>FV 30.02 Water sources</t>
  </si>
  <si>
    <t>IKtB5yVMmBF7k4LaDgUZw4Lhlvkx1w9JtxEbAhlutRi</t>
  </si>
  <si>
    <t>57NpCUzFpLeJMc4iXNsju7</t>
  </si>
  <si>
    <t>3bwHSjPIiZlDqoQlQa0RcI</t>
  </si>
  <si>
    <t>HOP 30.02 Water sources</t>
  </si>
  <si>
    <t>IKtB5yVMmBF7k4LaDgUZw4lUZQXD5tjtX2glVe4lraA</t>
  </si>
  <si>
    <t>2Ic89h7XDhn3EnfuxricmS</t>
  </si>
  <si>
    <t>uzn8UMxTkF1w7M3FTD0sW</t>
  </si>
  <si>
    <t>FV 30.03 Efficient water use on farm</t>
  </si>
  <si>
    <t>2BGuoLOuGR86Am1Hf7hCiG1WOpilQQJvvs3HIzyLlTD7</t>
  </si>
  <si>
    <t>3KLSVauiw2LpCRLz6sh0Gl</t>
  </si>
  <si>
    <t>5JMEtkoFWwAZfaa1yaPgBK</t>
  </si>
  <si>
    <t>HOP 30.03 Efficient water use on farm</t>
  </si>
  <si>
    <t>2BGuoLOuGR86Am1Hf7hCiGCnld8x4oHlmExTFHGeLjj</t>
  </si>
  <si>
    <t>HZVFRQ0lPsAYqgtzVDmvQ</t>
  </si>
  <si>
    <t>7GSUGbBCg0zqqdO3nIYknt</t>
  </si>
  <si>
    <t>FV 30.04 Water storage</t>
  </si>
  <si>
    <t>2BGuoLOuGR86Am1Hf7hCiG3JTeuQtOc1OKqfRNulIqvM</t>
  </si>
  <si>
    <t>3FzF1LEqvaqcVg1sPXpO4T</t>
  </si>
  <si>
    <t>4AISrwQ9WCshrlYBBrxvLA</t>
  </si>
  <si>
    <t>HOP 30.04 Water storage</t>
  </si>
  <si>
    <t>2BGuoLOuGR86Am1Hf7hCiG5VavlH2MeUS17rVAik4joc</t>
  </si>
  <si>
    <t>7a2Y6DzH7j1VVkaHdI2yOG</t>
  </si>
  <si>
    <t>253gbk0kdnSSFyQX6iFKWy</t>
  </si>
  <si>
    <t>FV 30.05 Water quality</t>
  </si>
  <si>
    <t>2BGuoLOuGR86Am1Hf7hCiGaJyo4GEfHW26SGyqyk8my</t>
  </si>
  <si>
    <t>1hKXJ13N5lXYEXEOcZHmyy</t>
  </si>
  <si>
    <t>6DLYBu74pUsP9h2Tk6aE8b</t>
  </si>
  <si>
    <t>HOP 30.05 Water quality</t>
  </si>
  <si>
    <t>2BGuoLOuGR86Am1Hf7hCiGr4Wl5viNqALmYQehnJigP</t>
  </si>
  <si>
    <t>32JIKIaeDGwGaAEbTSj6y5</t>
  </si>
  <si>
    <t>6aZY7458MgGAXucrp2rDfj</t>
  </si>
  <si>
    <t>FV 30.06 Irrigation predictions and record keeping</t>
  </si>
  <si>
    <t>5JIgB3UDpDaQaRmTmuUpoo64wGe3MdQzgQigsw2nGTdA</t>
  </si>
  <si>
    <t>3xYy6mL2hiBM97rB69PVPI</t>
  </si>
  <si>
    <t>SAqaQFjpGvk0dxFTZIzwA</t>
  </si>
  <si>
    <t>HOP 30.06 Predicting irrigation requirements</t>
  </si>
  <si>
    <t>IKtB5yVMmBF7k4LaDgUZw3yiRDwLwt1Ow5dQeFJqM2k</t>
  </si>
  <si>
    <t>5vY6xYFjJeJDGdSD1bFJDR</t>
  </si>
  <si>
    <t>aeLabNl3CjngCaQDiZCnP</t>
  </si>
  <si>
    <t>FV 32.01 Plant protection product management</t>
  </si>
  <si>
    <t>5EpvIGahtoNQBPGjgtOnbO1zDGYHavQ1Y1HUI9R90OOZ</t>
  </si>
  <si>
    <t>3in4vF0L0QH4cz3j8qyG9c</t>
  </si>
  <si>
    <t>50xAgBpMLFLITAgXsZZZlg</t>
  </si>
  <si>
    <t>HOP 32.01 Plant protection product management</t>
  </si>
  <si>
    <t>4a4Qd6ndeeA7u3kN8ZP1We4sgOMeAcsKM18hKZSWSDgu</t>
  </si>
  <si>
    <t>5biAiXHSgSk4gPg4kzNSvu</t>
  </si>
  <si>
    <t>7te0V5sEO4j2gdaCHhqwRe</t>
  </si>
  <si>
    <t>FV 32.02 Application records</t>
  </si>
  <si>
    <t>4a4Qd6ndeeA7u3kN8ZP1We7e2OTmZvHrA9xmbHveLBmp</t>
  </si>
  <si>
    <t>4zamBXrzVP3v8KPVS98bid</t>
  </si>
  <si>
    <t>4tsSAXoTqULXFfkPGQuphj</t>
  </si>
  <si>
    <t>HOP 32.02 Application records</t>
  </si>
  <si>
    <t>4a4Qd6ndeeA7u3kN8ZP1We1j8KzCREQQlaHRiz9wuo0z</t>
  </si>
  <si>
    <t>3S4q9BwkV19jVjVj3Fiy75</t>
  </si>
  <si>
    <t>6Rr7lWkdEx4UFV3lspdV2c</t>
  </si>
  <si>
    <t>FV 32.03 Plant protection product preharvest intervals</t>
  </si>
  <si>
    <t>4a4Qd6ndeeA7u3kN8ZP1We7iGeybgBH8laSvemDG6yKU</t>
  </si>
  <si>
    <t>1ZiMa81KOMVFgXiEoigZEc</t>
  </si>
  <si>
    <t>2WGH0RWY1OjvoJuoSirwHO</t>
  </si>
  <si>
    <t>HOP 32.03 Plant protection product preharvest intervals</t>
  </si>
  <si>
    <t>4a4Qd6ndeeA7u3kN8ZP1We1ERzCDuPHpofETFZxfdFUx</t>
  </si>
  <si>
    <t>6mL7rNUJjE6ZUJ2ctQLqD1</t>
  </si>
  <si>
    <t>2sC7LUqXHhrGUVy4ZkqKu8</t>
  </si>
  <si>
    <t>FV 32.04 Empty containers</t>
  </si>
  <si>
    <t>2BGuoLOuGR86Am1Hf7hCiG3W7dGcEqSrkGPLpK2FPpjb</t>
  </si>
  <si>
    <t>77iD9G4XGr5vhbqQwrOfqv</t>
  </si>
  <si>
    <t>2JbpD7n1ziHSr2bVcKMSYA</t>
  </si>
  <si>
    <t>HOP 32.04 Empty containers</t>
  </si>
  <si>
    <t>2BGuoLOuGR86Am1Hf7hCiG6OVfMLlOhjDUtTGVH4d1tI</t>
  </si>
  <si>
    <t>EjvcDaWgn3ttR1SL0MtIP</t>
  </si>
  <si>
    <t>3ZsSeRvZNIo9inIvGSDPi7</t>
  </si>
  <si>
    <t>FV 32.05 Obsolete plant protection products</t>
  </si>
  <si>
    <t>48aQAsWhk4FCpRyiTfbQDc5TvyR0UgB0EOmnMkFaZftX</t>
  </si>
  <si>
    <t>3HkNWk3E3qX8G4lyxNXhn</t>
  </si>
  <si>
    <t>1dk4ytnQWjHBvg1ln8HjTF</t>
  </si>
  <si>
    <t>HOP 32.05 Obsolete plant protection products</t>
  </si>
  <si>
    <t>5ZjwAiDPYbGvURtwoHF4gM5TvyR0UgB0EOmnMkFaZftX</t>
  </si>
  <si>
    <t>5pmfsUbg8aoTCasOYIPEmO</t>
  </si>
  <si>
    <t>wRT3XcKfUaVoLQYa4XeJC</t>
  </si>
  <si>
    <t>FV 32.06 Disposal of surplus application mix</t>
  </si>
  <si>
    <t>4d9ucNGdAsunr2tbELZ2oO5TvyR0UgB0EOmnMkFaZftX</t>
  </si>
  <si>
    <t>wfEosTNsh5ZbZfpJsxQgA</t>
  </si>
  <si>
    <t>49eZzszjuUC0B6uHMRpoza</t>
  </si>
  <si>
    <t>HOP 32.06 Disposal of surplus application mix</t>
  </si>
  <si>
    <t>IKtB5yVMmBF7k4LaDgUZw3R84nmeK4iATbuwZ2gsDsb</t>
  </si>
  <si>
    <t>stHgm7kk2SPG9w5vMdz4p</t>
  </si>
  <si>
    <t>78fF8J8n8uDPsOxFl12Alc</t>
  </si>
  <si>
    <t>FV 32.07 Residue analysis</t>
  </si>
  <si>
    <t>IKtB5yVMmBF7k4LaDgUZw7o4R1VJX1KXn6Y2mK3KBnX</t>
  </si>
  <si>
    <t>2d7YWQS3FpE89EMmToIXl7</t>
  </si>
  <si>
    <t>5E9apgdIabjK9U9O52kP3v</t>
  </si>
  <si>
    <t>HOP 32.07 Residue analysis</t>
  </si>
  <si>
    <t>IKtB5yVMmBF7k4LaDgUZw6GGR163KNx1sTit3j0ivMP</t>
  </si>
  <si>
    <t>1E2oM3pY57AB2HYh2FrLwa</t>
  </si>
  <si>
    <t>6ZlIRqNokp14rd0OrJYpUs</t>
  </si>
  <si>
    <t>FV 32.08 Application of other substances</t>
  </si>
  <si>
    <t>IKtB5yVMmBF7k4LaDgUZw6twC7WvSzvTac9PtqXVar6</t>
  </si>
  <si>
    <t>2KsBqme4dzqwFgisXFOayx</t>
  </si>
  <si>
    <t>5XwbzZtEM8lBOyfvXXxdDp</t>
  </si>
  <si>
    <t>HOP 32.08 Application of other substances</t>
  </si>
  <si>
    <t>IKtB5yVMmBF7k4LaDgUZwJfokfy0DypbRD7D7zEF8h</t>
  </si>
  <si>
    <t>7oyHtBXE4RjANn4ggmq6Y3</t>
  </si>
  <si>
    <t>7FzFPUI62I8icT9zFiqYBn</t>
  </si>
  <si>
    <t>FV 32.09 Plant protection product and postharvest treatment product storage</t>
  </si>
  <si>
    <t>5g1godsQJRqbjZxI603Etm1MAAg94AQdklTBAzABM4wS</t>
  </si>
  <si>
    <t>3NggK2eyAFMnxgLmy5ZHwl</t>
  </si>
  <si>
    <t>4QOHCspm1xB86DGAUYDjRE</t>
  </si>
  <si>
    <t>HOP 32.09 Plant protection product and postharvest treatment product storage</t>
  </si>
  <si>
    <t>6sAnZuzrLy7KwfabltbVL25TvyR0UgB0EOmnMkFaZftX</t>
  </si>
  <si>
    <t>4g6GmkM7SVOjxzDG7bEynl</t>
  </si>
  <si>
    <t>3WBrxkh802qoM6WUHlCwcx</t>
  </si>
  <si>
    <t>FV 32.10 Mixing and handling</t>
  </si>
  <si>
    <t>3labXsBTDnp2nMlbS2V5AI3IMlwAGWtNQ8ZjIBrbKwsL</t>
  </si>
  <si>
    <t>1oZBiTuiw7JnneP37eRowe</t>
  </si>
  <si>
    <t>5ct5fM0HqC0lCNZYddSQSP</t>
  </si>
  <si>
    <t>HOP 32.10 Mixing and handling</t>
  </si>
  <si>
    <t>3YIgWsy9P8ND3BJPQGnD0j3Fg5RTdQ7a6O2THEvpVWrG</t>
  </si>
  <si>
    <t>5ADUfpuBbLBbLbTKgfXnbi</t>
  </si>
  <si>
    <t>5OPZTbS8UKCdo5sAfvtHwp</t>
  </si>
  <si>
    <t>FV 32.11 Invoices and procurement documentation</t>
  </si>
  <si>
    <t>3YIgWsy9P8ND3BJPQGnD0j3wasRW0o0BjnW1Yy5QAtYp</t>
  </si>
  <si>
    <t>2UdnbG1EfwovfGYLIAS3BC</t>
  </si>
  <si>
    <t>3ag7qg4fpn4nxKeaoiBogr</t>
  </si>
  <si>
    <t>HOP 32.11 Invoices and procurement documentation</t>
  </si>
  <si>
    <t>6MLbOSTUhL6svPsQwb6NH65TvyR0UgB0EOmnMkFaZftX</t>
  </si>
  <si>
    <t>4eaXpRnh8mnwfzKcWJnmsL</t>
  </si>
  <si>
    <t>Cewd3FqcwBMtVtTDK4h9s</t>
  </si>
  <si>
    <t>FV 33.01 Packing (in-field or facility) and storage areas</t>
  </si>
  <si>
    <t>1zH3ajr9ldfV66pKaz5uSC</t>
  </si>
  <si>
    <t>HOP 33.01 Harvest and handling areas</t>
  </si>
  <si>
    <t>7h4leQtnNFBbHHWbgN8lXM</t>
  </si>
  <si>
    <t>FV 33.02 Foreign bodies</t>
  </si>
  <si>
    <t>110oWX79i6mbT4bTqOXnsF</t>
  </si>
  <si>
    <t>HOP 33.02 Foreign materials</t>
  </si>
  <si>
    <t>5RnRCz8ee4Zl9QUgeRKTHd</t>
  </si>
  <si>
    <t>FV 33.03 Temperature and humidity control</t>
  </si>
  <si>
    <t>4eKy1DGXi4so3zRzyqThnJ</t>
  </si>
  <si>
    <t>HOP 33.03 Temperature and humidity control</t>
  </si>
  <si>
    <t>1OZTzJWvKeCm4lQLj2de5o</t>
  </si>
  <si>
    <t>FV 33.04 Pest control</t>
  </si>
  <si>
    <t>1YjodcLkPXYuUVJv2kTcFk</t>
  </si>
  <si>
    <t>HOP 33.04 Pest control</t>
  </si>
  <si>
    <t>6v0SS1OCIEL11DaUsdV8qY</t>
  </si>
  <si>
    <t>FV 33.05 Product labeling</t>
  </si>
  <si>
    <t>7ctYNkkwyMaJhUZotDNFjC</t>
  </si>
  <si>
    <t>HOP 33.05 Finished products</t>
  </si>
  <si>
    <t>1vk62VlZg3Zq6bcgLfSxGJ</t>
  </si>
  <si>
    <t>FV 33.06 Environmental monitoring program</t>
  </si>
  <si>
    <t>6jeCGSSXYJzTftXx8cbHUd</t>
  </si>
  <si>
    <t>HOP 33.06 Transport</t>
  </si>
  <si>
    <t>5TLexd3GI3AjZkCglPj3h5</t>
  </si>
  <si>
    <t xml:space="preserve">FV 33.07 Air and compressed gases </t>
  </si>
  <si>
    <t>6XDlMJZ8YZa4z9YpSWG2pO</t>
  </si>
  <si>
    <t>HOP 33.07 Harvest and handling area safety</t>
  </si>
  <si>
    <t>4vucxRo0LZSSTw9GJs9K5C</t>
  </si>
  <si>
    <t xml:space="preserve">QMS 01.01   Legality </t>
  </si>
  <si>
    <t>3xDgKt7CA6fhZm7YTtTFG0</t>
  </si>
  <si>
    <t xml:space="preserve">QMS 01.01.01  Legality - Producer group members of producer groups </t>
  </si>
  <si>
    <t>ppb9y4rPwbUUBCj5QAkxS</t>
  </si>
  <si>
    <t xml:space="preserve">QMS 01.01.02  Legality - Production sites of multisite producers with QMS  </t>
  </si>
  <si>
    <t>67jQXmb714JA7JO68yT9WJ</t>
  </si>
  <si>
    <t xml:space="preserve">QMS 01.02  Internal register </t>
  </si>
  <si>
    <t>6vMdfJ8gSRxB94Qur9PIUJ</t>
  </si>
  <si>
    <t>QMS 01.02.01 Internal register - Multisite producers with QMS</t>
  </si>
  <si>
    <t>65YhqSh0effwCLgSU5PKWi</t>
  </si>
  <si>
    <t>QMS 01.02.02 Internal register - Producer Groups</t>
  </si>
  <si>
    <t>6gNXFot9bj2qIYf6UMlESC</t>
  </si>
  <si>
    <t>QMS 02.01 Structure</t>
  </si>
  <si>
    <t>1BZRMD4dae6RuHe1e220IE</t>
  </si>
  <si>
    <t>QMS 02.02 Competency and training of staff</t>
  </si>
  <si>
    <t>4cLbnSmkp5Cb5himLWnflc</t>
  </si>
  <si>
    <t>QMS 03.01 Document control requirements</t>
  </si>
  <si>
    <t>6cqHYchodcu4mfags7nEfI</t>
  </si>
  <si>
    <t>QMS 03.02 Records</t>
  </si>
  <si>
    <t>3DacSTY4JYjnci5zdyhJco</t>
  </si>
  <si>
    <t>QMS 05.01 Internal QMS audits</t>
  </si>
  <si>
    <t>5H57GE3E0oeJiTQUwzLR4e</t>
  </si>
  <si>
    <t>QMS 05.02 Internal audits of members/sites</t>
  </si>
  <si>
    <t>TNECOkMrplT0VST5e7LlI</t>
  </si>
  <si>
    <t>QMS 05.03 Non-compliances, corrective actions, and sanctions</t>
  </si>
  <si>
    <t>2rWrYhbbVlHZkKXd3fJaOG</t>
  </si>
  <si>
    <t>QMS 11.1 Key Tasks - QMS manager</t>
  </si>
  <si>
    <t>4LkoX8uL7IKysZNtMA9ACA</t>
  </si>
  <si>
    <t>QMS 11.2 Key Tasks - Internal QMS auditors</t>
  </si>
  <si>
    <t>68QqPVS7uQ4h17EehtW3dB</t>
  </si>
  <si>
    <t>QMS 11.3 Key Tasks -Internal farm auditors</t>
  </si>
  <si>
    <t>1VqzFhqArY3cojASXB90xU</t>
  </si>
  <si>
    <t>QMS 12.1 Formal qualifications for internal QMS auditors</t>
  </si>
  <si>
    <t>5YUhVcJlBJEi7I8LspLadi</t>
  </si>
  <si>
    <t xml:space="preserve">QMS 12.2 Formal qualifications for internal  farm auditors </t>
  </si>
  <si>
    <t>6tORAFbgXTHTA03U5KBq2e</t>
  </si>
  <si>
    <t>QMS 12.3.1 Technical skills and qualifications - QMS manager</t>
  </si>
  <si>
    <t>4hGEPqL5l7s3DOLYKtvmbC</t>
  </si>
  <si>
    <t>QMS 12.3.2 Technical skills and qualifications - Internal QMS auditor</t>
  </si>
  <si>
    <t>3wx6HUisx5HDpRwFvCTwWN</t>
  </si>
  <si>
    <t>QMS 12.3.3  Technical skills and qualifications - Internal farm auditor</t>
  </si>
  <si>
    <t>Sign-off of internal farm auditors shall only occur as a result of:</t>
  </si>
  <si>
    <t>1wFLkLpapYX6o9clnCsMpf</t>
  </si>
  <si>
    <t>QMS 12.3.4 Technical skills and qualifications - Training in food safety and good agricultural practices for internal QMS and farm auditors</t>
  </si>
  <si>
    <t>3uom9p3qca6ax7AaTTK2QT</t>
  </si>
  <si>
    <t>5aNPbKKRWAA60MBjo0xV4c</t>
  </si>
  <si>
    <t>QMS 12.4  Communication skills</t>
  </si>
  <si>
    <t>2Uopg36JNeaciZYcYszEzl</t>
  </si>
  <si>
    <t>QMS 12.5  Independence and confidentiality</t>
  </si>
  <si>
    <t>NOTE: The qualification of internal auditors shall be evaluated annually by the CBs.</t>
  </si>
  <si>
    <t>PIGUID</t>
  </si>
  <si>
    <t>PQGUID</t>
  </si>
  <si>
    <t>N:N ID</t>
  </si>
  <si>
    <t>PIGUID &amp; "NO"</t>
  </si>
  <si>
    <t>2EtW1EAPpAKFX3k6JZK82S</t>
  </si>
  <si>
    <t>5Zj36WQjqx5IY1YhvXpcbV</t>
  </si>
  <si>
    <t>2EG7MSrrq0x0ejdqKatEm4</t>
  </si>
  <si>
    <t>HmBJjNYVqGURZ5d0apAgm</t>
  </si>
  <si>
    <t>58k2kPz0K27wGZYEVaI2nt</t>
  </si>
  <si>
    <t>6HG6XYPsH1coWNMnUs9k4F</t>
  </si>
  <si>
    <t>2ov82qEGE6Qa97xh3PRL9y</t>
  </si>
  <si>
    <t>01gXNYRyznYN2X6gYOfzLQ</t>
  </si>
  <si>
    <t>1QcaaFXw4obOeuAskEmg7l</t>
  </si>
  <si>
    <t>5THls7AFfNlrhlD0HaruTW</t>
  </si>
  <si>
    <t>2yXFJzIdqKK8uQxdr4Zrt9</t>
  </si>
  <si>
    <t>1dyNzDryuNF5X9eYQ9zX6M</t>
  </si>
  <si>
    <t>E7qxfv3IC6EeOdY67hqrp</t>
  </si>
  <si>
    <t>3tkOXNPlJXI8cdCmpbmVCq</t>
  </si>
  <si>
    <t>2OUwlCNPiYtQboSNNQPlSp</t>
  </si>
  <si>
    <t>6rVGlQMqVGC3FYZ6gfnm7N</t>
  </si>
  <si>
    <t>4xEBhF3r3NXC3qkTE8lx1a</t>
  </si>
  <si>
    <t>fXZ8BRPO7o6FI9mYH8QZS</t>
  </si>
  <si>
    <t>4f12KdqSfZUrfEN5WF6VJt</t>
  </si>
  <si>
    <t>5MED94gNEdBM1OwkezICdC</t>
  </si>
  <si>
    <t>4BTizipklqYDFGtwSbitgG</t>
  </si>
  <si>
    <t>Level</t>
  </si>
  <si>
    <t>3WqH0sbUd41S1QgzsshLUw</t>
  </si>
  <si>
    <t>Major Must</t>
  </si>
  <si>
    <t>Recom.</t>
  </si>
  <si>
    <t>Minor Must</t>
  </si>
  <si>
    <t>INTEGRATED FARM ASSURANCE SMART/GFS
AQUACULTURE – Fish, Crustaceans, Molluscs, Seaweed/Macro Algae</t>
  </si>
  <si>
    <t>TRANSITION TOOL IFA v5.4-1-GFS AND IFA v5.2 TO IFA v6 SMART/GFS</t>
  </si>
  <si>
    <t>Copyright</t>
  </si>
  <si>
    <t>© Copyright: GLOBALG.A.P. c/o FoodPLUS GmbH, Spichernstr. 55, 50672 Cologne, Germany. Copying and distribution permitted only in unaltered form.</t>
  </si>
  <si>
    <t>IFA v6 SMART/GFS</t>
  </si>
  <si>
    <t>Principle</t>
  </si>
  <si>
    <t>Criteria</t>
  </si>
  <si>
    <t>IFA v5.4-1-GFS</t>
  </si>
  <si>
    <t>Comparison IFA v5.2
with v5.4-1-GFS</t>
  </si>
  <si>
    <t>Control point</t>
  </si>
  <si>
    <t xml:space="preserve">Compliance criteria </t>
  </si>
  <si>
    <t xml:space="preserve">Level </t>
  </si>
  <si>
    <t/>
  </si>
  <si>
    <t>AF 1.1.1</t>
  </si>
  <si>
    <t>AF 1.1.2</t>
  </si>
  <si>
    <t>Is there a reference system for each field, orchard, greenhouse, yard, plot, livestock building/pen, and/or other area/location used in production?</t>
  </si>
  <si>
    <t>Compliance shall include visual identification in the form of:
•	A physical sign at each field/orchard, greenhouse/yard/plot/livestock building/pen, or other farm area/location
or 
•	A farm map, which also identifies the location of water sources, storage/handling facilities, ponds, stables, etc., and that could be cross-referenced to the identification system
No N/A.</t>
  </si>
  <si>
    <t>Is a recording system established for each unit of production or other area/location to provide a record of the livestock/aquaculture production and/or agronomic activities undertaken at those locations?</t>
  </si>
  <si>
    <t>Current records shall provide a history of GLOBALG.A.P. production of all production areas. No N/A.</t>
  </si>
  <si>
    <t>AF 1.2.1</t>
  </si>
  <si>
    <t>AF 1.2.2</t>
  </si>
  <si>
    <t xml:space="preserve">Clarifying language added.
Wording was added: “The plan shall address maintenance of grounds/areas within the site to prevent contamination. The plan shall be reviewed annually, or whenever changes occur that may impact the safety of food production and impact the food safety plan.”
</t>
  </si>
  <si>
    <t>Is there a risk assessment available for all sites registered for certification (this includes rented land, structures, and equipment) and does this risk assessment show that the site in question is suitable for production, with regards to food safety, the environment, and health and welfare of animals in the scope of the livestock and aquaculture certification where applicable?</t>
  </si>
  <si>
    <t>A written risk assessment to determine whether the sites are appropriate for production shall be available for all sites. It shall be ready for the initial inspection and maintained updated and reviewed when new sites enter in production and when risks for existing ones have changed, or at least annually, whichever is shorter. The risk assessment may be based on a generic one but shall be customized to the farm situation.
Risk assessments shall take into account:
•	Potential physical, chemical (including allergens), and biological hazards
•	Site history (for sites that are new to agricultural production, history of 5 years is advised and a minimum of one year shall be known)
•	Impact of proposed enterprises on adjacent stock/crops/environment, and the health and safety of animals in the scope of the livestock and aquaculture certification
(See Annex AF 1 and Annex AF 2 for guidance on risk assessments. Annex FV 1 includes guidance regarding flooding.)</t>
  </si>
  <si>
    <t>AF 1.2.3</t>
  </si>
  <si>
    <t>New control point</t>
  </si>
  <si>
    <t>Has a management plan that establishes strategies to minimize the risks identified in the risk assessment (AF 1.2.1) been developed and implemented, and is the plan reviewed regularly to ensure sustainability and effectiveness?</t>
  </si>
  <si>
    <t>A management plan addresses the risks identified in AF 1.2.1 and describes the hazard control procedures that justify that the site in question is suitable for production. This plan shall be appropriate to the farm operations, and there shall be evidence of its implementation and effectiveness. The plan shall address maintenance of grounds and areas within the site to prevent contamination. The plan shall be reviewed annually, or whenever changes occur that may impact the safety of food production and impact the food safety plan. 
NOTE: Environmental risks do not need to be part of this plan and are covered under AF 7.1.1.</t>
  </si>
  <si>
    <t>AF 1.2.4</t>
  </si>
  <si>
    <t xml:space="preserve">Are structures, including all adjoining rooms, equipment, facilities, and feeding systems located, designed, and constructed to facilitate proper cleaning and pest control? </t>
  </si>
  <si>
    <t>Where appropriate, the design and layout shall permit compliance with good hygiene practices, including protection against cross contamination between and during operations.</t>
  </si>
  <si>
    <t>Merged with AQ-GFS 01.02.03</t>
  </si>
  <si>
    <t>Is a program of site inspections or checks established?</t>
  </si>
  <si>
    <t xml:space="preserve">In addition to the self-assessment, a program of site inspections shall be established, implemented, and maintained to ensure the site and equipment are routinely maintained in a suitable condition to ensure food safety, as applicable to the activity of the site. These site inspections can be at an interval determined by the producer in accordance with the assessed risk. </t>
  </si>
  <si>
    <t>AQ 1.1.2</t>
  </si>
  <si>
    <t>AQ 1.1.3</t>
  </si>
  <si>
    <t>Are farm management able to explain how they fulfill their legal obligations with respect to the food safety, animal welfare, environmental and workers’ health and safety legislation applicable to their enterprise?</t>
  </si>
  <si>
    <t>Farm management are able to demonstrate awareness at interview of compliance with legislation as listed in AQ 1.1.1.
No N/A.</t>
  </si>
  <si>
    <t>Are all aquaculture farms registered as such with the relevant competent authority as required by national legislation?</t>
  </si>
  <si>
    <t>Registration and license documents are available. Examples include: Seabed leases and consents for discharge of effluent and license/concession from authority to grow a set biomass of aquaculture products or allocation of feed quota. 
No N/A.</t>
  </si>
  <si>
    <t>AQ 1.2.1</t>
  </si>
  <si>
    <t>AQ 1.2.2</t>
  </si>
  <si>
    <t>In the initial phase (first audit) of application of this standard, do site records demonstrate compliance to the GLOBALG.A.P. Standard for the last 3 months?</t>
  </si>
  <si>
    <t>Records shall be in place for the last 3 months demonstrating compliance sufficient to achieve GLOBALG.A.P. certification.
No N/A.</t>
  </si>
  <si>
    <t>AQ 1.2.3</t>
  </si>
  <si>
    <t>Does the farm have a documented system available that covers all processes critical to food safety, legality, and the requirements of this standard?</t>
  </si>
  <si>
    <t>Documented procedures and work instructions are available on-site demonstrating compliance with food safety, legality, and the requirements of this standard. 
No N/A.</t>
  </si>
  <si>
    <t>AQ 1.2.4</t>
  </si>
  <si>
    <t>Do the farm and production sites have an organizational structure with defined responsibilities?</t>
  </si>
  <si>
    <t>The organizational structure document is in place. 
No N/A.</t>
  </si>
  <si>
    <t>AF 2.1</t>
  </si>
  <si>
    <t xml:space="preserve">Clarifying language added.
Added words: “records relating to food safety” and “or a longer period depending on customer or legal requirements. If the shelf life of the product exceeds 2 years, records must be retained for a period that exceeds the shelf-life.”
And “Documents must be stored securely, effectively controlled, and readily accessible.”
</t>
  </si>
  <si>
    <t>Do geographical coordinates identify the farm?</t>
  </si>
  <si>
    <t>Geographical coordinates shall identify all sites where the actual aquatic operation takes place. The coordinates should refer to the center of the production site (smaller sites; &lt;1 ha.) or the corners of the contours of the larger production sites (&gt; 1 ha.). The coordinates (degrees and minutes of latitude and longitude) shall be within an accuracy of 2 decimals in the geographical minutes (e.g. 15º 22, 65' N; 22º 43, 78’ E) using the WGS-84 coordinate system. 
No N/A.</t>
  </si>
  <si>
    <t>AF 2.2</t>
  </si>
  <si>
    <t xml:space="preserve">Are all records, including those relating to food safety, accessible and kept for a minimum period of 2 years, unless a longer requirement is stated in specific control points? </t>
  </si>
  <si>
    <t>Producers shall keep up-to-date records for a minimum of 2 years, or a longer period depending on customer or legal requirements. If the shelf life of the product exceeds 2 years, records shall be retained for a period that exceeds the shelf life. Electronic records are valid and when they are used, producers are responsible for maintaining back-ups of the information. Documents shall be stored securely, effectively controlled, and readily accessible. For the initial inspections, producers shall keep records from at least 3 months prior to the date of the external inspection or from the day of registration, whichever is longer. New applicants shall have full records that reference each area covered by the registration with all of the agronomic activities related to GLOBALG.A.P. documentation required for this area. For livestock, these records shall be available for the current livestock cycle before the initial inspection. This refers to the principle of record keeping. When an individual record is missing, the respective control point dealing with those records is not compliant. No N/A.</t>
  </si>
  <si>
    <t>AF 2.3</t>
  </si>
  <si>
    <t xml:space="preserve">Is a procedure established, implemented, and maintained to manage and control documented information? </t>
  </si>
  <si>
    <t xml:space="preserve">A procedure describing the management of documented information shall be implemented and maintained. A method of tracking document changes shall be established, to ensure employees are accessing the most recent versions. </t>
  </si>
  <si>
    <t>AF 2.4</t>
  </si>
  <si>
    <t>Does the producer take responsibility to conduct a minimum of one internal self-assessment per year against the GLOBALG.A.P. Standard?</t>
  </si>
  <si>
    <t>There is documented evidence that in Option 1 an internal self-assessment has been completed under the responsibility of the producer (this may be carried out by a person different from the producer). 
Self-assessments shall include all applicable control points, even when a subcontracted company carries them out. 
The self-assessment checklist shall contain comments of the evidence observed for all non-applicable and non-compliant control points.
This has to be done before the CB inspection (see GLOBALG.A.P. General Regulations Part I, section 5.).
No N/A, except for multisite operations with QMS and producer groups, for which the QMS checklist covers internal inspections.</t>
  </si>
  <si>
    <t>AF 2.5</t>
  </si>
  <si>
    <t>Have effective corrective actions been taken as a result of non-conformances detected during the internal self-assessment or internal producer group inspections?</t>
  </si>
  <si>
    <t>Necessary corrective actions are documented and have been implemented. N/A only in the case no non-conformances are detected during internal self-assessments or internal producer group inspections.</t>
  </si>
  <si>
    <t>Included in AF 2.5 above</t>
  </si>
  <si>
    <t xml:space="preserve">Are continuous improvements documented? </t>
  </si>
  <si>
    <t xml:space="preserve">Continuous improvements based on self-assessments and site inspections shall be implemented and documented. Continuous improvements can be shown as a reduction in overall corrective actions during self-assessment, resource management plans documenting improvements, or other applicable activities. </t>
  </si>
  <si>
    <t>AF 3.1</t>
  </si>
  <si>
    <t>Changed from Minor Must to Major Must</t>
  </si>
  <si>
    <t>AF 3.2</t>
  </si>
  <si>
    <t>Does the farm have a written risk assessment for hygiene?</t>
  </si>
  <si>
    <t>The written risk assessment for hygiene issues covers the production environment. The risks depend on the products produced and/or supplied. The risk assessment can be a generic one, but it shall be appropriate for conditions on the farm and shall be reviewed annually and updated when changes (e.g. other activities) occur. No N/A.</t>
  </si>
  <si>
    <t>AF 3.4</t>
  </si>
  <si>
    <t xml:space="preserve">Clarifying language added.
Sentence added: “The effectiveness of the hygiene procedures in eliminating food safety risks shall be measured.” 
</t>
  </si>
  <si>
    <t>Does the farm have a documented hygiene procedure and visibly displayed hygiene instructions for all workers and visitors to the site whose activities might pose a risk to food safety?</t>
  </si>
  <si>
    <t>The farm shall have a hygiene procedure addressing the risks identified in the risk assessment in AF 3.1. The farm shall also have hygiene instructions visibly displayed for workers (including subcontractors) and visitors provided by way of clear signs (pictures) and/or in the predominant language(s) of the workforce. The instructions shall also be based on the results of the hygiene risk assessment in AF 3.1 and include at a minimum:
•	The need to wash hands
•	The need to cover skin cuts
•	Limitation on smoking, eating, and drinking to designated areas 
•	Immediate notification to management or supervisor of any relevant infections or conditions. This includes any signs of illness (e.g. fever, vomiting, jaundice, diarrhea), whereby these workers shall be restricted from direct contact with the product and food-contact surfaces
•	Notification of product contamination with bodily fluids
•	The use of provided suitable protective clothing, where the individuals’ activities might pose a risk of contamination to the product.</t>
  </si>
  <si>
    <t>Are the farm’s hygiene procedures implemented?</t>
  </si>
  <si>
    <t xml:space="preserve">Workers with tasks identified in the hygiene procedures shall demonstrate competence during the inspection and there is visual evidence that the hygiene procedures are being implemented. The effectiveness of the hygiene procedures in eliminating food safety risks shall be measured. No N/A. </t>
  </si>
  <si>
    <t>AF 4.1.1</t>
  </si>
  <si>
    <t>AF 4.1.2</t>
  </si>
  <si>
    <t>Does the producer have a written risk assessment for hazards to workers’ health and safety?</t>
  </si>
  <si>
    <t>The written risk assessment can be a generic one but it shall be appropriate to conditions on the farm, including the entire production process in the scope of certification. The risk assessment shall be reviewed and updated annually and when changes that could impact workers’ health and safety (e.g. new machinery, new buildings, new plant protection products, modified cultivation practices, etc.) occur. Examples of hazards include but are not limited to: Moving machine parts, power take-off (PTO), electricity, farm machinery and vehicle traffic, fires in farm buildings, applications of organic fertilizer, excessive noise, dust, vibrations, extreme temperatures, ladders, fuel storage, slurry tanks, etc. No N/A.</t>
  </si>
  <si>
    <t>AQ 4.2.3</t>
  </si>
  <si>
    <t>Does the farm have written health and safety procedures addressing issues identified in the risk assessment of AF 4.1.1?</t>
  </si>
  <si>
    <t>The health and safety procedures shall address the points identified in the risk assessment (AF 4.1.1) and shall be appropriate for the farming operations. They shall also include accident and emergency procedures as well as contingency plans that deal with any identified risks in the working situation, etc. The procedures shall be reviewed annually and updated when the risk assessment changes.
The farm infrastructure, facilities, and equipment shall be constructed and maintained in such a way as to minimize health and safety hazards for the workers to the extent practical.</t>
  </si>
  <si>
    <t>AQ 4.2.1</t>
  </si>
  <si>
    <t>Are diving operations carried out in accordance with relevant legislation or at minimum in accordance with a health and safety risk assessment?</t>
  </si>
  <si>
    <t>The producer shall be able to demonstrate that diving operations comply with the law or at minimum are in accordance with a health and safety risk assessment. Records of all divers (by name) and dives shall be in place.</t>
  </si>
  <si>
    <t>AQ 4.2.2</t>
  </si>
  <si>
    <t>Do workers have access to toilets, clean food storage areas, designated eating and rest areas, handwashing facilities, and drinking water?</t>
  </si>
  <si>
    <t>Toilets, handwashing facilities, potable drinking water, a place to store food and a designated place to eat and rest shall be provided to the workers. 
No N/A.</t>
  </si>
  <si>
    <t>AQ 5.9.6</t>
  </si>
  <si>
    <t>Is all human waste from toilets collected and disposed of through sanitary sewage disposal systems that prevent contamination of the operational area and prevent direct release into open water systems as raw untreated sewage?</t>
  </si>
  <si>
    <t>The method of disposal shall be known and records of waste removal and collection shall be in place (refer to AF 6.1.1).</t>
  </si>
  <si>
    <t>Are all vessels licensed by the relevant authority where this is compulsory and are they fitted with safety equipment that meets legal requirements in the country of operation?</t>
  </si>
  <si>
    <t>The valid licenses records and appropriate safety equipment shall be present.</t>
  </si>
  <si>
    <t>AQ 4.1.1</t>
  </si>
  <si>
    <t>AF 4.1.3</t>
  </si>
  <si>
    <t>AF 3.3</t>
  </si>
  <si>
    <t>Have all workers received health and safety training?</t>
  </si>
  <si>
    <t>Workers can demonstrate competency in responsibilities and tasks through visual observation. There shall be evidence of instructions and training records. A suitably qualified person may conduct the health and safety training if training records, and/or training material are available (i.e. need not be an outside individual who conducts the training). Training may include but is not limited to: 
•	Chemical handling
•	Machinery operation
•	Boat handling
•	First aid
•	Emergency procedures
•	Personal hygiene
•	Swimming and diving
•	Confined spaces, enclosed areas requiring worker entry where there is limited natural ventilation and/or where access and exit points are restricted
Cross-reference with AF 4.1.3 and AF 4.2.2.
No N/A.</t>
  </si>
  <si>
    <t>AQ 4.1.2</t>
  </si>
  <si>
    <t>Have all persons working on the farm received annual hygiene training appropriate to their activities and according to the hygiene instructions in AF 3.2?</t>
  </si>
  <si>
    <t>An introductory training course for hygiene shall be given in both written and verbal form. All new workers shall receive this training and confirm their participation. This training shall cover all instructions defined in AF 3.2. All workers, including the owners and managers, shall annually participate in the farm’s basic hygiene training.</t>
  </si>
  <si>
    <t>Does the training outline the hygiene standards (based on AF 3.1 on risk assessment for hygiene) to be adopted by workers and visitors and address the requirements listed in the GLOBALG.A.P. Aquaculture Standard?</t>
  </si>
  <si>
    <t>All workers shall have read, reviewed and signed for the farm’s hygiene standard (based on AF 3.1 on risk assessment for hygiene) which shall cover the requirements listed in the GLOBALG.A.P. Aquaculture Standard. Workers shall be able to demonstrate awareness at interview. The training shall include the following: The need for hand cleaning; the covering of skin cuts with waterproof band aid; confinement of smoking, eating, and drinking to the appropriate areas; notification of any relevant infections or conditions; the use of suitable protective clothing. Cross-reference with AF 3.1 and AF 3.3. 
No N/A.</t>
  </si>
  <si>
    <t>AF 4.2.1</t>
  </si>
  <si>
    <t>AF 4.2.2</t>
  </si>
  <si>
    <t>Is there a record kept for training activities and attendees?</t>
  </si>
  <si>
    <t>A record is kept for training activities, including the topic covered, the trainer, the date, and a list of the attendees. Evidence of attendance is required.</t>
  </si>
  <si>
    <t>Do all workers handling and/or administering veterinary medicines, chemicals, disinfectants, plant protection products, biocides, and/or other hazardous substances and all workers operating dangerous or complex equipment as defined in the risk analysis in AF 4.1.1 have evidence of competence or details of other such qualifications?</t>
  </si>
  <si>
    <t>Records shall identify workers who carry out such tasks and can demonstrate competence (e.g. certificate of training and/or records of training with proof of attendance). This shall include compliance with applicable legislation. No N/A.
For aquaculture, cross-reference with Aquaculture module.
In livestock, for workers administering medicines, proof of adequate experience is also required.</t>
  </si>
  <si>
    <t>AF 4.3.1</t>
  </si>
  <si>
    <t>AF 4.3.2</t>
  </si>
  <si>
    <t xml:space="preserve">Do accident and emergency procedures exist? Are they visually displayed, and are they communicated to all persons associated with the farm activities, including subcontractors and visitors? </t>
  </si>
  <si>
    <t>Permanent accident procedures shall be clearly displayed in accessible and visible location(s) for workers, visitors, and subcontractors. These instructions are available in the predominant language(s) of the workforce and/or pictograms. 
The procedures shall identify the following:
•	The farm's map reference or farm address
•	The contact person(s)
•	An up-to-date list of relevant phone numbers (police, ambulance, hospital, fire-brigade, access to emergency health care on site or by means of transport, supplier of electricity, water, and gas)
Examples of other procedures that can be included:
•	The location of the nearest means of communication (telephone, radio)
•	How and where to contact the local medical services, hospital, and other emergency services. (Where did it happen? What happened? How many injured people? What kind of injuries? Who is calling?)
•	The location of fire extinguisher(s)
•	The emergency exits
•	Emergency cut-offs for electricity, gas, and water supplies 
•	How to report accidents and dangerous incidents
For aquaculture, cross-reference with Aquaculture module.</t>
  </si>
  <si>
    <t>AF 4.3.3</t>
  </si>
  <si>
    <t>Are potential hazards clearly identified by warning signs?</t>
  </si>
  <si>
    <t>Permanent and legible signs shall indicate potential hazards. This shall include, where applicable: Waste pits, fuel tanks, workshops, and access doors of the storage facilities for plant protection products/fertilizers/any other chemicals. Warning signs shall be present and in the predominant language(s) of the workforce and/or in pictograms. No N/A.</t>
  </si>
  <si>
    <t>AF 4.3.4</t>
  </si>
  <si>
    <t xml:space="preserve">Is safety advice for substances hazardous to workers’ health available/accessible? </t>
  </si>
  <si>
    <t>When required to ensure appropriate action, information (e.g. website, telephone number, material safety data sheets, etc.) is accessible.
For aquaculture, cross-reference with Aquaculture module.</t>
  </si>
  <si>
    <t>AF 4.3.5</t>
  </si>
  <si>
    <t xml:space="preserve">Are first aid kits available at all permanent sites and in the vicinity of fieldwork? </t>
  </si>
  <si>
    <t>Complete and maintained first aid kits (i.e. according to local recommendations and appropriate to the activities being carried out on the farm) shall be available and accessible at all permanent sites and readily available for transport (tractor, car, etc.) where required by the risk assessment in AF 4.1.1.</t>
  </si>
  <si>
    <t xml:space="preserve">Are there always an appropriate number of persons (at least one person) trained in first aid present on each farm whenever on-farm activities are being carried out? </t>
  </si>
  <si>
    <t>There is always at least one person trained in first aid (i.e. within the last 5 years) present on the farm whenever on-farm activities are being carried out. As a guideline: One trained person per 50 workers. On-farm activities include all activities mentioned in the relevant modules of this standard.</t>
  </si>
  <si>
    <t>AF 4.4.1</t>
  </si>
  <si>
    <t>AF 4.4.2</t>
  </si>
  <si>
    <t>Are workers, visitors, and subcontractors equipped with suitable protective clothing in accordance with legal requirements and/or label instructions and/or as authorized by a competent authority?</t>
  </si>
  <si>
    <t>Complete sets of protective clothing, which enable label instructions and/or legal requirements and/or requirements as authorized by a competent authority to be complied which are available on the farm, utilized, and in a good state of repair. To comply with label requirements and/or on-farm operations, this may include some of the following: Rubber boots or other appropriate footwear, waterproof clothing, protective overalls, rubber gloves, face masks, appropriate respiratory equipment (including replacement filters), ear and eye protection devices, life-jackets, etc. as required by label or on-farm operations.</t>
  </si>
  <si>
    <t>Is protective clothing cleaned after use and stored in such a way as to prevent contamination of personal clothing?</t>
  </si>
  <si>
    <t>Protective clothing is kept clean according to the type of use and degree of potential contamination and in a ventilated place. Cleaning protective clothing and equipment includes separate washing from private clothing. Wash re-usable gloves before removal. Dirty and damaged protective clothing and equipment and expired filter cartridges shall be disposed of appropriately. Single-use items (e.g. gloves, overalls) shall be disposed of after one use. All protective clothing and equipment including replacements filters, etc. shall be stored outside of the plant protection products/storage facility and physically separated from any other chemicals that might cause contamination of the clothing or equipment. No N/A.</t>
  </si>
  <si>
    <t>AF 4.5.1</t>
  </si>
  <si>
    <t>AF 4.5.2</t>
  </si>
  <si>
    <t>Is a member of management clearly identifiable as responsible for the workers’ health, safety, and welfare?</t>
  </si>
  <si>
    <t>Documentation is available that clearly identifies and names the member of management who is responsible for ensuring compliance with and implementation of existing, current and relevant national and local regulations on workers’ health, safety, and welfare.</t>
  </si>
  <si>
    <t>AF 4.5.4</t>
  </si>
  <si>
    <t>Does regular two-way communication take place between management and workers on issues related to workers’ health, safety, and welfare? Is there evidence of actions taken from such communication?</t>
  </si>
  <si>
    <t>Records show that communication between management and workers about health, safety, and welfare concerns can take place openly (i.e. without fear of intimidation or retribution) and at least once a year. The auditor is not required to make judgments about the content, accuracy, or outcome of such communications. There is evidence that the concerns of the workers about health, safety, and welfare are being addressed.</t>
  </si>
  <si>
    <t>AF 4.5.5</t>
  </si>
  <si>
    <t>Are on-site living quarters habitable and have the basic services and facilities?</t>
  </si>
  <si>
    <t>The on-farm living quarters for the workers are habitable and have a sound roof, windows and doors, and the basic services of drinking water, toilets, and drains. In the case of no drains, septic pits can be accepted if compliant with local regulations.</t>
  </si>
  <si>
    <t>AQ 16.1</t>
  </si>
  <si>
    <t>Is transport for workers (on-farm, to and from fields/orchard) as provided by the producer safe and compliant with national regulations when used to transport workers on public roads?</t>
  </si>
  <si>
    <t>Vehicles or vessels shall be safe for workers and, when used to transport workers on public roads, shall comply with national safety regulations.</t>
  </si>
  <si>
    <t>Has the GRASP module been assessed (externally by the same certification body assessing the Aquaculture Standard) and made accessible via the GLOBALG.A.P. Database?</t>
  </si>
  <si>
    <t>The GRASP module has been assessed and is accessible to GRASP observers via the GLOBALG.A.P. Database. All control points of social criteria shall be audited and commented before uploading the checklist into the Database.
The assessment covers all stages of production, including any post-harvest handling done by the same legal entity as the farm and subcontractors if applicable. 
These criteria are obligatory for all types of businesses. 
NOTE: From 31 January 2020, the overall compliance level of the GRASP module shall be as a minimum “YES, SOME IMPROVEMENTS NEEDED” in order to be in compliance with AQ 16.1 and to receive certification. 
See (*) ‘Clarification for GRASP Assessments’ below. 
No N/A.</t>
  </si>
  <si>
    <t>AF 5.1</t>
  </si>
  <si>
    <t>When the producer makes use of subcontractors, do they oversee their activities in order to ensure that those activities relevant to GLOBALG.A.P. CPCC comply with the corresponding requirements?</t>
  </si>
  <si>
    <t>The producer is responsible for observing the control points applicable to the tasks performed by the subcontractors who carry out activities covered in the GLOBALG.A.P. Standard, by checking and signing the assessment of the subcontractor for each task and season contracted.
Evidence of compliance with the applicable control points shall be available on the farm during the external inspection.
i)	The producer can perform the assessment and shall keep the evidence of compliance of the control points assessed. The subcontractor shall agree that GLOBALG.A.P. approved certifiers are allowed to verify the assessments through a physical inspection or
ii)	A third-party certification body, which is GLOBALG.A.P. approved, can inspect the subcontractor. The subcontractor shall receive a letter of conformance from the certification body with the following info: 
1) Date of assessment
2) Name of the certification body
3) Inspector name
4) Details of the subcontractor
5) List of the inspected control points and compliance criteria. Certificates issued to subcontractors against standards that are not officially approved by GLOBALG.A.P. are not valid evidence of compliance with GLOBALG.A.P.</t>
  </si>
  <si>
    <t>AF 6.1.1</t>
  </si>
  <si>
    <t>Have possible waste products and sources of pollution been identified in all areas of the farm?</t>
  </si>
  <si>
    <t xml:space="preserve">Possible waste products (e.g. paper, cardboard, plastic, oil) and sources of pollution (e.g. fertilizer excess, exhaust smoke, oil, fuel, noise, effluent, chemicals, sheep-dip, feed waste, algae produced during net cleaning) produced by the farm processes have been listed.
For crops, producers shall also take into consideration surplus application mix and tank washings. </t>
  </si>
  <si>
    <t>AF 6.2.1</t>
  </si>
  <si>
    <t>AF 6.2.2</t>
  </si>
  <si>
    <t>Is there a documented farm waste management plan to avoid and/or minimize wastage and pollution to the extent possible, and does the waste management plan include adequate provisions for waste disposal?</t>
  </si>
  <si>
    <t>A comprehensive, current, and documented plan that covers wastage reduction, pollution, and waste recycling is available. Air, soil, and water contamination shall be considered where relevant along with all products and sources identified in the plan. For aquaculture, cross-reference with Aquaculture module.</t>
  </si>
  <si>
    <t>AF 6.2.3</t>
  </si>
  <si>
    <t>Is the site kept in a tidy and orderly condition?</t>
  </si>
  <si>
    <t>Visual assessment shall show that there is no evidence of waste/litter in the immediate vicinity of the production site(s) or storage buildings. Incidental and insignificant litter and waste on the designated areas are acceptable as well as the waste from the current day’s work. All other litter and waste shall be cleared up, including fuel spills.</t>
  </si>
  <si>
    <t>Are holding areas for diesel and other fuel oil tanks environmentally safe?</t>
  </si>
  <si>
    <t>All fuel storage tanks shall conform to the local requirements. When there are no local requirements to contain spillage, the minimum is bunded areas, which shall be impervious and be able to contain at least 110 % of the largest tank stored within it, unless it is in an environmentally sensitive area where the capacity shall then be 165 % of the content of the largest tank. There shall be no-smoking signs displayed and appropriate fire emergency provisions made nearby.</t>
  </si>
  <si>
    <t>AQ 9.1.3</t>
  </si>
  <si>
    <t>AQ 9.1.4</t>
  </si>
  <si>
    <t>Is a continuously updated biodiversity-inclusive EIA and ERA in place?</t>
  </si>
  <si>
    <t>A biodiversity-inclusive EIA and ERA shall be done, which shall be updated following relevant changes in the farm operations with respect to veterinary or environmental threats. Legal compliance of all issues shall be demonstrated. Please refer to AQ Annex 1 for examples of EIA, ERA, and respective EMPs, and to ‘AQ Annex 2: Biodiversity in Environmental Impact Assessment’. 
Qualified persons who can show documented evidence of their competence shall do the preparation of the ERA. Minimum requirements for an EIA may be, but are not restricted to, the following processes that are inherent to regular farming:
Effluent BOD/COD load;
•	Effluent Kjeldahl nitrogen nitrate and nitrite load
•	Effluent phosphorus load
•	Effluent suspended solids load
•	Disposal of solid wastes and litter
• Use and legal disposal of all chemical compounds (see definition)
• Emission of light, sound, and vibrations
• Emission of exhaust gases (e.g. generator sets)
• Abstraction and discharge of ground water with respect to volume and analysis
• Use of energy derived from fossil fuels (e.g. diesel) or indirectly from other sources (e.g. electricity from municipal supply); Visual disturbance from farming activities
Minimum requirements for ERA may be, but are not restricted to, the following processes that do not normally occur, but may happen accidentally during the course of operations:
• Accidental spill during storage and handling of chemical compounds and fuels
• Emissions resulting from fire and fire extinguishing
• Release of farmed animals, including seedlings (eggs, larvae, others) and their parasites
• Salinization of ground water and fresh water bodies
• Temporary exceeding of water discharge limits
No N/A.</t>
  </si>
  <si>
    <t>AQ 9.1.5</t>
  </si>
  <si>
    <t>Is a biodiversity-inclusive EMP (based on the EIA in AQ 9.1.3 and the risk assessment mentioned in AF 1.2.1) developed, setting out strategies to minimize all effects on environment?</t>
  </si>
  <si>
    <t>An effective biodiversity-inclusive EMP shall be in place. This shall incorporate a regular environmental monitoring program. The records of disposal and emission shall demonstrate both legal compliance and compliance with the EMP. No N/A.</t>
  </si>
  <si>
    <t>New</t>
  </si>
  <si>
    <t>Is there a sampling program to monitor the impact of the farming activity on the benthic fauna and recipient water body sediment?</t>
  </si>
  <si>
    <t>For all farming systems, monitoring of benthic biodiversity, chemical indicators and possible accumulation of chemical residues in the recipient water body sediment shall take place. Type of analysis and monitoring frequency is determined based on the risks identified in the EIA (refer to AQ 9.1.3). 
Analysis results are available for inspection.</t>
  </si>
  <si>
    <t>AQ 10.1.1</t>
  </si>
  <si>
    <t>AQ 10.1.3</t>
  </si>
  <si>
    <t>Does water abstraction and discharge meet the requirements set by the competent authority?</t>
  </si>
  <si>
    <t>The records of discharge licenses and abstraction rights for each site, plus abstraction amounts taken over 12 months shall be in place.</t>
  </si>
  <si>
    <t>AQ 10.1.4</t>
  </si>
  <si>
    <t>Do coastal communities continue to have access to fishing areas?</t>
  </si>
  <si>
    <t>The auditor shall verify on-site and by means of documental evidence (e.g. maps, official authorizations, regulations) that coastal communities are allowed to fish in a well-defined area around aquaculture infrastructures (net cages, rope cultures, inlet pumping stations, etc.), whereby the aquaculture site does not prevent fishing vessels to access fishing areas beyond the designated aquaculture area.</t>
  </si>
  <si>
    <t>AQ 10.1.7</t>
  </si>
  <si>
    <t>Is inlet/outlet water quality in compliance with existing applicable local regulations and requirements of the EIA/EMP?</t>
  </si>
  <si>
    <t>The sampling results, sampling plan and records of appropriate corrective actions following evaluation shall be available for inspection. On-site assessment of the facilities.</t>
  </si>
  <si>
    <t>AQ 10.1.8</t>
  </si>
  <si>
    <t>Is fresh ground water or potable water not used to lower the salt concentrations?</t>
  </si>
  <si>
    <t>Well water or potable water should not be used to lower salt concentration of pond water.</t>
  </si>
  <si>
    <t>AQ 10.2.1</t>
  </si>
  <si>
    <t>Is water quality – at indoor primary production facilities – verified as adequate for its uses?</t>
  </si>
  <si>
    <t>Indoor primary production facilities shall maintain a supply of water fit for its purpose and shall not compromise food safety, for handwashing, equipment and post-harvest washing, with appropriate facilities for its storage and distribution.</t>
  </si>
  <si>
    <t>Are measured impacts in accordance with legislation and following the results of the EIA/EMP?</t>
  </si>
  <si>
    <t>It is the responsibility of producers or producer organizations to ensure any process that impacts the recipient water does not exceed targets in the EMP. Farm management shall be able to demonstrate compliance and knowledge of legislation at interview. The records and discharge consents, which are valid and operating within limits at each site, shall be in place.</t>
  </si>
  <si>
    <t>AF 7.1.1</t>
  </si>
  <si>
    <t>AF 7.1.2</t>
  </si>
  <si>
    <t>Does each producer have a wildlife management and conservation plan for the farm business that acknowledges the impact of farming activities on the environment?</t>
  </si>
  <si>
    <t>There shall be a written action plan that aims to enhance habitats and maintain biodiversity on the farm. This can be either an individual plan or a regional activity that the farm is participating in or is covered by. It shall pay special attention to areas of environmental interest being protected and make reference to legal requirements where applicable. The action plan shall include knowledge of integrated pest management practices, nutrient use of crops, conservation sites, water supplies, the impact on other users, etc.</t>
  </si>
  <si>
    <t>Has the producer considered how to enhance the environment for the benefit of the local community and flora and fauna? Is this policy compatible with sustainable commercial agricultural production and does it strive to minimize environmental impact of the agricultural activity?</t>
  </si>
  <si>
    <t>There should be tangible actions and initiatives that can be demonstrated 1) by the producer either on the production site or at the local scale or at the regional scale 2) by participation in a group that is active in environmental support schemes concerned with habitat quality and habitat elements. There is a commitment within the conservation plan to undertake a baseline audit of the current levels, location, condition, etc. of the fauna and flora on the farm, so as to enable actions to be planned. Within the conservation plan, there is a clear list of priorities and actions to enhance habitats for fauna and flora, where viable, and to increase bio-diversity on the farm.</t>
  </si>
  <si>
    <t>AQ 9.2.1</t>
  </si>
  <si>
    <t>AQ 9.2.2</t>
  </si>
  <si>
    <t>Subject to risk assessment results, predator nets may be required. Are there nets of a size that restricts access to fish stocks and not of a size to allow entanglement?</t>
  </si>
  <si>
    <t>Predator nets shall not allow entanglement. Refer to AQ 5.2.15 on risk assessment on animal welfare.</t>
  </si>
  <si>
    <t>AQ 9.2.3</t>
  </si>
  <si>
    <t>Subject to risk assessment results, is there in place a regular net and predator net checking system used to reduce negative interaction with wildlife?</t>
  </si>
  <si>
    <t>The records and management system for nets shall be in place to prove that they exist and operate to reduce negative interactions with wildlife.</t>
  </si>
  <si>
    <t xml:space="preserve">Are predator controls implemented so as to prevent wildlife destruction by the use of exclusion measures or scaring devices? Are lethal predator control techniques on endangered species prohibited?   </t>
  </si>
  <si>
    <t>An effective predator control plan shall be in place. Predator control records (mortalities, species and dates) shall be present. Documented anti-predator methods shall be in place in accordance to relevant legislation and codes of practice. Lethal predator control techniques shall not be used on endangered species. Exceptions may only be made (e.g. in case workers’ safety is in danger or as an act of mercy) if all available non-lethal control options have been exhausted. List of endangered species in the region shall be present on site.</t>
  </si>
  <si>
    <t>AQ 9.3.1</t>
  </si>
  <si>
    <t xml:space="preserve">Does the EMP (see AQ 9.1.4) include a contingency plan and a standard operating procedure to avoid escape of farmed stock into the sea or local fresh water course? </t>
  </si>
  <si>
    <t>The EMP includes a contingency plan. Procedures to avoid escapes shall be in place. The contingency plans and records of all escaped fish for the previous 12 months and confirmation that they have all been reported to the authorities for all sites shall be in place. The hatchery/farm shall have an effective and documented procedure to prevent accidental release of stock to the environment. Where applicable, pen structures and moorings shall be inspected according to a documented schedule based on risk assessment. Routine maintenance, and as necessary repair procedures, shall be actioned and recorded. 
No N/A.</t>
  </si>
  <si>
    <t>AQ 9.4.1</t>
  </si>
  <si>
    <t>AQ 9.4.2</t>
  </si>
  <si>
    <t>Has the farm site or related facilities not been established within a designated national protected area (PA), PAs with IUCN categories Ia through to IV, or areas defined under international conventions (such as Ramsar or World Heritage)? If within PA IUCN category V or VI, consent of PA management required.</t>
  </si>
  <si>
    <t>There is evidence that the farm site or related facilities are not within a PA. ‘ANNEX III: The World Database on Protected Areas (WDPA)’ is the most complete compilation of protected areas data available. The 'WDPA Consortium 2006 web-download', contains the 2006 version of the ‘World Database on Protected Areas (WDPA)’. This web-download includes all the GIS and attribute data for designated national protected areas with IUCN categories Ia through to VI, designated national protected areas without an IUCN Category, and areas defined under international conventions and agreements. The datasets are available as free downloads at: http://www.protectedplanet.net . Evidence to include: Geographic location provided at registration. If present within PA category V or VI, auditor to contact PA authorities to establish if farm is in line with management objectives of PA. Information made public. See ‘AQ Annex 3: ‘The Ramsar Convention on Wetlands’.</t>
  </si>
  <si>
    <t>AQ 9.4.3</t>
  </si>
  <si>
    <t>Has the new pond, farm site or related facilities not been established (before April 2008) in areas that were previously within a mangrove ecosystem, within the natural inter-tidal zone, or a high conservation value area.</t>
  </si>
  <si>
    <t>If built after April 2008, there is evidence that the area was not previously part of a mangrove ecosystem, within the natural inter-tidal zone, or a high conservation value area (values 1-4) before April 2008. Evidence to be checked within biodiversity inclusive EIA and to include: Record of land use/status and habitat types prior to farm building, presence of IUCN red list species, remote sensing/satellite imagery. Information made public.</t>
  </si>
  <si>
    <t>AQ 9.4.4</t>
  </si>
  <si>
    <t>Farms established between May 1999 and April 2008 within mangroves, the natural inter-tidal zone, or a high conservation value area shall show evidence that they are in the process of being retired, rehabilitating the area and, if necessary, compensating surrounding communities. From the date of first certification, a maximum of 3 years is allowed to complete the retirement and rehabilitation process, after which new locations (if any, outside these areas) may be considered for certification.</t>
  </si>
  <si>
    <t>There is a written rehabilitation plan containing at least objective, time frame, means, activities, expected output, and financing and compensation provision in agreement with local communities. Evidence of recent funding of rehabilitation (plans) is available. Information made public. Background: Convention on Wetlands (Ramsar) - Resolution VII.21 entitled ‘Enhancing the conservation and wise use of intertidal wetlands’, adopted at 7th Meeting of the Conference of the Contracting Parties to the Convention on Wetlands, San José, Costa Rica, 10-18 May 1999. Article 15: “Contracting Parties to suspend the promotion, creation of new facilities, and expansion of unsustainable aquaculture activities harmful to coastal wetlands...“</t>
  </si>
  <si>
    <t>AQ 9.4.5</t>
  </si>
  <si>
    <t>Do farms within inter-tidal, mangrove, and high conservation value areas improve the environment through management and restoration, retiring non-compliant ponds and increasing productivity of remaining farm areas above the inter-tidal zone?</t>
  </si>
  <si>
    <t>There is a written restoration plan containing at least objective, means, activities, expected output and financing and compensation provision in agreement with local communities. Evidence of recent funding of restoration (plans) is available when operations are in mangroves or inter-tidal areas.</t>
  </si>
  <si>
    <t>AQ 9.4.6</t>
  </si>
  <si>
    <t>Were mangroves removed for allowable purposes?</t>
  </si>
  <si>
    <t>The removal of mangrove vegetation is only allowed for channels or piping that service sites above the inter-tidal areas, and when official permits of the public sector have been granted and when a rehabilitation plan is part of the permit.</t>
  </si>
  <si>
    <t>Is there a rehabilitation plan for when a site operation within mangroves or other sensitive ecosystems retires?</t>
  </si>
  <si>
    <t>There is a written rehabilitation plan for when operations in mangroves or other sensitive ecosystems retire, containing at least objectives, means, activities, expected output, and financing.</t>
  </si>
  <si>
    <t>AF 7.2.1</t>
  </si>
  <si>
    <t>Has consideration been given to the conversion of unproductive sites (e.g. low-lying wet areas, woodlands, headland strips, or areas of impoverished soil, etc.) to ecological focus areas for the encouragement of natural flora and fauna?</t>
  </si>
  <si>
    <t>There should be a plan to convert unproductive sites and identified areas that give priority to ecology into conservation areas, where viable.</t>
  </si>
  <si>
    <t>AF 7.3.1</t>
  </si>
  <si>
    <t>AF 7.3.2</t>
  </si>
  <si>
    <t xml:space="preserve">Can the producer show monitoring of on-farm energy use? </t>
  </si>
  <si>
    <t xml:space="preserve">Energy use records exist (e.g. invoices where energy consumption is detailed). The producer/producer group is aware of where and how energy is consumed on the farm and through farming practices. Farming equipment shall be selected and maintained for optimum energy consumption. </t>
  </si>
  <si>
    <t>AF 7.3.3</t>
  </si>
  <si>
    <t>Based on the result of the monitoring, is there a plan to improve energy efficiency on the farm?</t>
  </si>
  <si>
    <t>A written plan identifying opportunities to improve energy efficiency is available.</t>
  </si>
  <si>
    <t>Does the plan to improve energy efficiency consider minimizing the use of non-renewable energy?</t>
  </si>
  <si>
    <t>Producers consider reducing the use of non-renewable energies to a minimum possible and use renewable ones.</t>
  </si>
  <si>
    <t>AF 8.1</t>
  </si>
  <si>
    <t>Is there a complaint procedure available relating to both internal and external issues covered by the GLOBALG.A.P. Standard and does this procedure ensure that complaints are adequately recorded, studied, and followed up, including a record of actions taken?</t>
  </si>
  <si>
    <t>A documented complaint procedure is available to facilitate the recording and follow-up of all received complaints relating to issues covered by GLOBALG.A.P. actions taken with respect to such complaints. In the case of producer groups, the members do not need the complete complaint procedure, but only the parts that are relevant to them. The complaint procedure shall include the notification of GLOBALG.A.P. Secretariat via the certification body in the case that the producer is informed by a competent or local authority that they are under investigation and/or has received a sanction in the scope of the certificate. No N/A.</t>
  </si>
  <si>
    <t>AF 9.1</t>
  </si>
  <si>
    <t xml:space="preserve">Does the producer have documented procedures on how to manage/initiate the withdrawal/recall of certified products from the marketplace and are these procedures tested annually? </t>
  </si>
  <si>
    <t>The producer shall have a documented procedure that identifies the type of event that may result in a withdrawal/recall, the persons responsible for making decisions on the possible product withdrawal/recall, the mechanism for notifying the next step in the supply chain and the GLOBALG.A.P. approved certification body, and the methods of reconciling stock. 
The procedures shall be tested annually to ensure that they are effective. This test shall be recorded (e.g. by picking a recently sold batch, identifying the quantity and whereabouts of the product, and verifying whether the next step involved with this batch and the CB can be contacted. Actual communications of the mock recall to the clients are not necessary. A list of phone numbers and e-mails is sufficient). No N/A.</t>
  </si>
  <si>
    <t>AF 10.1</t>
  </si>
  <si>
    <t>Is there a risk assessment for food defense and are procedures in place to address identified food defense risks?</t>
  </si>
  <si>
    <t xml:space="preserve">Potential intentional threats to food safety in all phases of the operation shall be identified, assessed, and prioritized. Food defense risk identification shall assure that all input is from safe and secured sources. Information of all employees and subcontractors shall be available. Procedures for corrective action shall be in place in case of intentional threat. </t>
  </si>
  <si>
    <t>AF 11.1</t>
  </si>
  <si>
    <t>Does all transaction documentation include reference to the GLOBALG.A.P. status and the GGN?</t>
  </si>
  <si>
    <t>Sales invoices and, where appropriate, other documentation related to sales of certified material/products shall include the GGN of the certificate holder and a reference to the GLOBALG.A.P. certified status. This is not obligatory in internal documentation.
Where producers own a GLN, this shall replace the GGN issued by GLOBALG.A.P. during the registration process.
Positive identification of the certified status is enough on transaction documentation (e.g.: ‘‘GLOBALG.A.P. certified &lt;product name&gt;’’). Non-certified products do not need to be identified as “non-certified”. 
Indication of the certified status is obligatory regardless of whether the certified product was sold as certified or not. This cannot be checked during the initial (first ever) inspection, because the producer is not certified yet and the producer cannot reference to the GLOBALG.A.P. certified status before the first positive certification decision.
N/A only when there is a written agreement available between the producer and the client not to identify the GLOBALG.A.P. status of the product and/or the GGN on the transaction documents.</t>
  </si>
  <si>
    <t>AF 12.1</t>
  </si>
  <si>
    <t>Is the GLOBALG.A.P. word, trademark, GLOBALG.A.P. QR code or logo and the GGN (GLOBALG.A.P. Number) used according to the GLOBALG.A.P. General Regulations and according to the ‘Sublicense and Certification Agreement’?</t>
  </si>
  <si>
    <t>The producer/producer group shall use the GLOBALG.A.P. word, trademark, GLOBALG.A.P. QR code or logo and the GGN , GLN or sub-GLN according to the General Regulations Part I, Annex 1 and according to the ‘Sublicense and Certification Agreement’. The GLOBALG.A.P. word, trademark, or logo shall never appear on the final product, on the consumer packaging, or at the point of sale. However, the certificate holder can use any and/or all in business-to-business communications. 
The GLOBALG.A.P. word, trademark, or logo cannot be in use during the initial (first ever) inspection because the producer is not certified yet and the producer cannot reference to the GLOBALG.A.P. certified status before the first positive certification decision.
N/A for CFM, PPM, GLOBALG.A.P. Aquaculture ova or seedlings, and Livestock, when the certified products are input products, not intended for sale to final consumers and will definitely not appear at the point of sale to final consumers.</t>
  </si>
  <si>
    <t>AF 13.1</t>
  </si>
  <si>
    <t>AF 13.2</t>
  </si>
  <si>
    <t>Is there an effective system in place to identify and segregate all GLOBALG.A.P. certified and non-certified products?</t>
  </si>
  <si>
    <t xml:space="preserve">A system shall be in place to avoid mixing of certified and non-certified products. This can be done via physical identification or product handling procedures, including the relevant records. </t>
  </si>
  <si>
    <t>AF 13.3</t>
  </si>
  <si>
    <t>In the case of producers registered for parallel production/ownership (where certified and non-certified products are produced and/or owned by one legal entity), is there a system to ensure that all final products originating from a certified production process are correctly identified?</t>
  </si>
  <si>
    <t>In the case the producer is registered for parallel production/ownership (where certified and non-certified products are produced and/or owned by one legal entity), all product packed in final consumer packaging (either from farm level or after product handling) shall be identified with a GGN where the product originates from a certified process. 
It can be the GGN of the (Option 2) group, the GGN of the group member, both GGNs, or the GGN of the individual (Option 1) producer. 
The GGN shall not be used to label non-certified products.
N/A only when the producer only owns GLOBALG.A.P. products (no PP/PO), or when there is a written agreement available between the producer and the client not to use the GGN, GLN, or sub-GLN on the ready to be sold product. This can also be the client's own label specifications where the GGN is not included.</t>
  </si>
  <si>
    <t>AF 13.4</t>
  </si>
  <si>
    <t>Is there a final check to ensure the correct product dispatch of certified and non-certified products?</t>
  </si>
  <si>
    <t xml:space="preserve">The check shall be documented to show that the certified and non-certified products are dispatched correctly. </t>
  </si>
  <si>
    <t>AF 13.5</t>
  </si>
  <si>
    <t>Are appropriate identification procedures in place and records for identifying products purchased from different sources available for all registered products?</t>
  </si>
  <si>
    <t>Procedures shall be established, documented and maintained, appropriately to the scale of the operation, for identifying certified and, when applicable, non-certified quantities purchased from different sources (i.e. other producers or traders) for all registered products. 
Records shall include:
•	Product description
•	GLOBALG.A.P. certified status
•	Quantities of product(s) purchased
•	Supplier details
•	Copy of the GLOBALG.A.P. certificates where applicable
•	Traceability data/codes related to the purchased products
•	Purchase orders/invoices received by the organization being assessed
•	List of approved suppliers</t>
  </si>
  <si>
    <t>Is a documented test of the traceability system done annually?</t>
  </si>
  <si>
    <t xml:space="preserve">A documented test of the traceability system shall be conducted annually. This exercise may be included with the test of recall and withdrawal procedures, or may be carried out separately, depending on the structure of the organization. </t>
  </si>
  <si>
    <t>AF 14.1</t>
  </si>
  <si>
    <t>AF 14.2</t>
  </si>
  <si>
    <t>Are sales records available for all quantities sold and all registered products?</t>
  </si>
  <si>
    <t>Sales details of certified and, when applicable, non-certified quantities shall be recorded for all registered products, with particular attention to quantities sold and descriptions provided. The documents shall demonstrate the consistent balance between the certified and non-certified input and the output. No N/A.</t>
  </si>
  <si>
    <t>Are quantities (produced, stored, and/or purchased) recorded and summarized for all products?</t>
  </si>
  <si>
    <t>Quantities (including information on volumes or weight) of certified, and when applicable non-certified, incoming (including purchased products), outgoing and stored products shall be recorded, and a summary maintained for all registered products, so as to facilitate the mass balance verification process. 
The frequency of the mass balance verification shall be defined and be appropriate to the scale of the operation, but It shall be done at least annually per product. Documents to demonstrate mass balance shall be clearly identified. This control point applies to all GLOBALG.A.P. producers.
No N/A.</t>
  </si>
  <si>
    <t>AF 15.1</t>
  </si>
  <si>
    <t>Has the producer completed and signed the ‘Food Safety Policy Declaration’ included in the IFA checklist?</t>
  </si>
  <si>
    <t>Completion and signature of the ‘Food Safety Policy Declaration’ is a commitment to be renewed annually for each new certification cycle. 
For a producer under Option 1 without QMS, the self-assessment checklist will only be complete when the ‘Food Safety Policy Declaration’ is completed and signed. 
In the case of producer groups (Option 2) and producers under Option 1 Multisite with QMS, it is possible that the central management assumes this commitment for the organization and for all its members by completing and signing one declaration at QMS level. In that case, the members of the producer groups and the individual production sites are not required to complete and sign the declaration individually. No N/A, unless Flowers and Ornamentals or Plant Propagation Material certification.</t>
  </si>
  <si>
    <t>AF 16.1</t>
  </si>
  <si>
    <t>AF 16.2</t>
  </si>
  <si>
    <t>Does the producer have a food fraud vulnerability risk assessment?</t>
  </si>
  <si>
    <t>A documented risk assessment to identify potential vulnerability to food fraud (e.g. counterfeit PPP or propagation material, non-food grade packaging material) is available, current, and implemented. This procedure may be based on a generic one but shall be customized to the scope of the production.</t>
  </si>
  <si>
    <t>Does the producer have a food fraud mitigation plan and has it been implemented?</t>
  </si>
  <si>
    <t>A documented food fraud mitigation plan, specifying the measures the producer has implemented to address the food fraud threats identified, is available and implemented.</t>
  </si>
  <si>
    <t>AF 17.1</t>
  </si>
  <si>
    <t>AF 17.3</t>
  </si>
  <si>
    <t xml:space="preserve">Do externally purchased products, materials, and services which have an effect on food safety conform to specified requirements or specifications as well as food safety and regulatory requirements? </t>
  </si>
  <si>
    <t>All outsourced processes, products, and materials impacting food safety should be identified, documented, and controlled. A procedure for the evaluation, approval, and continued monitoring of suppliers which have an effect on food safety shall be established, with a procedure established for securing product and services in emergency. The results of evaluations, rejections, and follow-up actions shall be recorded.</t>
  </si>
  <si>
    <t>AF 17.4</t>
  </si>
  <si>
    <t xml:space="preserve">Does the producer have a documented procedure for non-conforming products and has it been implemented? 
</t>
  </si>
  <si>
    <t>A documented procedure is in place specifying that all non-conforming products shall be clearly identified and quarantined as appropriate. These products shall be handled or disposed of according to the nature of the problem and/or specific customer requirements.</t>
  </si>
  <si>
    <t xml:space="preserve">Does the producer have a documented procedure for product release? </t>
  </si>
  <si>
    <t xml:space="preserve">The producer shall have a documented procedure with criteria for product release (MRL compliance, conforming criteria, staff responsible for releasing products, etc.) A product release procedure shall be documented.  </t>
  </si>
  <si>
    <t>AQ 2.1.1</t>
  </si>
  <si>
    <t>AQ 2.1.3</t>
  </si>
  <si>
    <t>Are all broodstock obtained from a breeding program, or if wild caught broodstock are used, are they from an ecologically managed wild fishery?</t>
  </si>
  <si>
    <t>Hatcheries shall be able to demonstrate that all the broodstock are obtained through a breeding program. If wild caught broodstock are used, the following shall be considered: 
•	The broodstock shall be legally caught
•	There shall be scientific evidence to demonstrate that supplementation is beneficial for farmed stock improvement
•	That planned reduction in wild broodstock use is part of the broodstock program;
•	There shall be credible evidence that the incidental allocation of animals to farming activities does not increase the impact to wild populations and the ecosystem.
Passively collecting seedlings (e.g. natural spat settlement for shellfish, entrance of nauplii through inlet water) from the planktonic phase is allowed. Collection methods (e.g. using nets) are not allowed. 
No N/A.</t>
  </si>
  <si>
    <t>AQ 2.1.4</t>
  </si>
  <si>
    <t>Are animals that have been used for broodstock risk assessed before entering the human food chain?</t>
  </si>
  <si>
    <t>Documented evidence of identification, risk assessment, and as necessary disposal of broodstock for purposes other than human food is in place.</t>
  </si>
  <si>
    <t>AQ 2.1.5</t>
  </si>
  <si>
    <t>Is the farming of genetically modified (GM) (transgenic) fish prohibited?</t>
  </si>
  <si>
    <t>Producers are able to show traceability to broodstock that are not from a GM (transgenic) origin.</t>
  </si>
  <si>
    <t xml:space="preserve">New </t>
  </si>
  <si>
    <t>If an invasive method is used for marking the fish, are the fish anesthetized before conducting the procedure?</t>
  </si>
  <si>
    <t>Records shall show the use of anesthetics (if applied). Anesthetics shall be used for procedures in which a part of the body is entered, as by puncture, incision, or branding.</t>
  </si>
  <si>
    <t>AQ 5.2.17</t>
  </si>
  <si>
    <t>AQ 2.2.1</t>
  </si>
  <si>
    <t>Does the hatchery keep records of spawning and hatching conditions, up to the time of transfer to grow-out farms?</t>
  </si>
  <si>
    <t>Hatcheries shall be able to show records of conditions (e.g. temperature, water properties, light, and manipulation).</t>
  </si>
  <si>
    <t>Are documented procedures in place to prevent cross-contamination through all production stages, including separate equipment?</t>
  </si>
  <si>
    <t>Clear disinfection/bio-security documented procedures are available especially between the broodstock area and holding spaces of earlier life stages. Documents and infrastructure are in place.</t>
  </si>
  <si>
    <t>AQ 2.3.1</t>
  </si>
  <si>
    <t>AQ 2.3.3</t>
  </si>
  <si>
    <t>Are fish anaesthetized during stripping and sperm collection to avoid stress for the fish?</t>
  </si>
  <si>
    <t>Records of anesthetic use shall be available or inspection.</t>
  </si>
  <si>
    <t>If egg release requires incision, is this only done when the fish is dead?</t>
  </si>
  <si>
    <t>A documented procedure for egg release shall be available for inspection</t>
  </si>
  <si>
    <t>AQ 3.1.1</t>
  </si>
  <si>
    <t>AQ 3.1.2</t>
  </si>
  <si>
    <t>AF 3.5</t>
  </si>
  <si>
    <t>Is a product inventory documented and readily available for all chemical compounds in store?</t>
  </si>
  <si>
    <t>For all chemical compounds in store, there shall be a documented, up to date record of the inventory including records of movements (use and supply). 
No N/A.</t>
  </si>
  <si>
    <t>Are manufacturer product specification and material safety data sheets (MSDS) available for all chemical compounds?</t>
  </si>
  <si>
    <t>For all chemical compounds, MSDS shall be available, which as a minimum describe application, chemical compound composition/active ingredients, toxicity information, dosing and application method, required protective clothing for handling and emergency information, and actions in case of operator contamination. 
No N/A.</t>
  </si>
  <si>
    <t>AQ 3.1.3</t>
  </si>
  <si>
    <t>AQ 3.1.5</t>
  </si>
  <si>
    <t>Are chemical compounds stored in accordance with the manufacturer instructions and legislation?</t>
  </si>
  <si>
    <t>Chemical compounds shall be stored in a secure lockable store and in accordance with manufacturer instructions, legislation and, where appropriate, be physically separated. Compliance includes a visual assessment of the chemical store. 
No N/A.</t>
  </si>
  <si>
    <t>AQ 3.1.6</t>
  </si>
  <si>
    <t>Is the chemical compounds store kept locked and access limited to workers with training (according to AF 4.2.2 and AQ 4.1.1)?</t>
  </si>
  <si>
    <t>The chemical compounds store is locked at all times when not in use. Workers with access rights shall show evidence of training. 
No N/A.</t>
  </si>
  <si>
    <t>AQ 3.1.7</t>
  </si>
  <si>
    <t>Are all chemical compounds stored in their original packaging, which shall be kept in a suitable condition to allow label instructions to be clearly identified?</t>
  </si>
  <si>
    <t>All chemical compounds shall be stored in well maintained original packaging with readable labels. Small quantities for daily use may be put in suitable containers, labeled with the chemical compound name.</t>
  </si>
  <si>
    <t>AQ 3.1.8</t>
  </si>
  <si>
    <t>Is the chemical compound store able to retain spillage and are there emergency facilities to deal with accidental spillage?</t>
  </si>
  <si>
    <t>The chemical compound storage facilities shall be visually assessed to prove that they have retaining tanks or bund of at least 110 % of the largest liquid container, to ensure that there cannot be any leakage or contamination to the exterior of the store. The chemical compound storage facilities and all mixing areas shall be equipped with a container of absorbent inert material i.e. sand, floor brush, dustpan, and plastic bags, in a fixed location with a sign giving instructions in case of accidental spillage of concentrated chemical compounds. 
No N/A.</t>
  </si>
  <si>
    <t>AQ 3.1.9</t>
  </si>
  <si>
    <t>Are there facilities and equipment suitable for measuring and/or mixing of chemical compounds to assure safe and accurate dosage?</t>
  </si>
  <si>
    <t>The chemical compounds measuring/mixing areas have suitable equipment for accurate measuring and dosing of all chemical compounds in store, including measuring cups, jars, scales. Dosing equipment, where relevant, shall be calibrated with documentary evidence at least within the last 6 months. The equipment shall not be used for other purposes. 
No N/A.</t>
  </si>
  <si>
    <t>Is there suitable equipment available to prevent and to deal with operator contamination?</t>
  </si>
  <si>
    <t>The chemical compound storage facilities and mixing areas shall be assessed to prove they are sufficiently equipped to prevent and deal with operator contamination for all chemical compounds in store, including protective gloves, eye-protectors, face mask (where required), eye wash capability, running water, first aid kit, and a clear accident emergency procedure. 
No N/A.</t>
  </si>
  <si>
    <t>AQ 3.2.1</t>
  </si>
  <si>
    <t>AQ 3.2.2</t>
  </si>
  <si>
    <t>Are empty chemical compound containers not re-used unless risk assessed by a technically competent person? Are chemical compound containers disposed of by a legally licensed chemical compounds waste subcontractor or returned to the supplying company for recycling?</t>
  </si>
  <si>
    <t>There is evidence that empty chemical compounds containers are not re-used in any form unless risk assessed as safe. There are records that chemical compound containers have been disposed of by officially licensed operators or returned to the manufacturer where relevant.
No N/A.</t>
  </si>
  <si>
    <t>Does storage and disposal of empty containers and non-used chemical compounds take place in a manner that avoids spillage and exposure to products, humans, and animals?</t>
  </si>
  <si>
    <t>The system used to store and dispose of empty chemical compound containers ensures that products, persons or animals cannot come in contact with the empty containers or chemical compounds and that there is no risk of spill. 
No N/A.</t>
  </si>
  <si>
    <t>AQ 3.3.1</t>
  </si>
  <si>
    <t>Are chemical compounds transported according to documented procedures?</t>
  </si>
  <si>
    <t>A documented procedure for chemical compounds transport is available and considers food safety, health, safety and environmental risks.</t>
  </si>
  <si>
    <t>AQ 5.1.1</t>
  </si>
  <si>
    <t>AQ 5.1.2</t>
  </si>
  <si>
    <t>Are fish traceable to the previous farm(s) and back to their origin, including identification of corresponding batch(es) of ova and parent broodstock?</t>
  </si>
  <si>
    <t>Fish shall be traceable to the previous farm(s) and back to their origin including identification of corresponding batch(es) of ova and parents. Traceability records shall be on site. 
No N/A.</t>
  </si>
  <si>
    <t>AQ 5.1.3</t>
  </si>
  <si>
    <t>Are all fish movements at any life stage within, to and from the farm recorded and traceable?</t>
  </si>
  <si>
    <t>Traceability records shall be on site. Records of all movements of fish for all stages in the life cycle shall include where applicable: Seedlings/stock origin, species, numbers, biomass, and production unit ID.</t>
  </si>
  <si>
    <t>AQ 5.1.4</t>
  </si>
  <si>
    <t>Are all fish identified (on a batch level) to a specific batch or input throughout the growing period?</t>
  </si>
  <si>
    <t>At each stage of the growth cycle, it shall be possible to identify the composition of a batch from its inputs. 
No N/A.</t>
  </si>
  <si>
    <t>AQ 5.1.5</t>
  </si>
  <si>
    <t>Are domesticated broodstock purchased from a GLOBALG.A.P. certified source?</t>
  </si>
  <si>
    <t>The records and certificates shall be available for inspection. Management shall be able to demonstrate awareness at interview.</t>
  </si>
  <si>
    <t>AQ 5.1.6</t>
  </si>
  <si>
    <t>Are seedlings purchased from a GLOBALG.A.P. certified supplier hatchery?</t>
  </si>
  <si>
    <t>The records and certificates shall be available for inspection. Management shall be able to demonstrate awareness at interview. 
•	Certification Audit: 
For initial compliance purposes it is required that seedlings suppliers are registered with a GGN on the GLOBALG.A.P. Database (as GLOBALG.A.P. Aquaculture seedlings) at the time of the fish producer’s first GLOBALG.A.P. audit. The supplier shall be able to show proof of a self-assessment and provide a letter of commitment to certification by next audit. 
•	Subsequent Audit (second audit):
Suppliers shall be GLOBALG.A.P. certified or certified after a GLOBALG.A.P. benchmarked scheme.
Ongoing compliance at subsequent audits of the seedlings supplier (whether internal or external) is required.
•	After this first year, any additional seedlings suppliers that start supplying the already certified GLOBALG.A.P. fish farm, shall be registered on the GLOBALG.A.P. Database from the moment seedlings are purchased, and shall demonstrate full GLOBALG.A.P. certified status at their first external audit after they started supplying. 
No N/A.</t>
  </si>
  <si>
    <t>Following certification, have all stocked fish spent their entire life on GLOBALG.A.P. registered or approved farm(s)?</t>
  </si>
  <si>
    <t>Movement traceability records shall be in place to prove that all fish stocked since certification, come only from GLOBALG.A.P. registered or approved farms.</t>
  </si>
  <si>
    <t>AQ 5.2.1</t>
  </si>
  <si>
    <t>AQ 5.2.2</t>
  </si>
  <si>
    <t>Is a veterinary health plan (VHP) available, updated during last 12 months or for last production cycle or when new medicines or treatments not previously used have been added? Does a veterinarian recognized by the competent authority sign it off?</t>
  </si>
  <si>
    <t xml:space="preserve">A VHP shall be available on the site. A veterinarian recognized by the competent authority shall approve the VHP (name, affiliation, and dated signature shall be included). The VHP needs to be updated annually or per production cycle if fish are at the farm for a shorter period than one year or when there is a need for update of any of the content of the VHP (i.e. inclusion of new medicines or treatments). The plan shall include but is not restricted to the following:
1.	Name and location of farm(s)
2.	Potential diseases, including preventive measures, disease mitigation, and disease spread
3.	Medicines and treatments that may be used at the farm, including medicine name, active substance, indication, supplier, administration method, dosage, and pre-harvest withdrawal period
4.	Pre-harvest withdrawal period which only begins when medicated feed is flushed from the farm feeding system, flushed feeds (feed intended to clear residues from the feed system) have been used
5.	Vaccination protocols (when applicable)
6.	Parasite controls
7.	Bio-security procedures
8. Screening program in place for relevant pathogens
9. Risk assessment of medicinal residues in relation to food safety issues and potential impact on natural fish stocks around the farm
10. Action plan for harvestable fish when the MRL in the country of production and/or destination has been exceeded or is likely to be exceeded
11. If applicable, records of routine assigned veterinarian visits
12. Frequency and methods of culling, removal of sick, and disposal of dead animals
13. Frequency and methods of mortality inspection
14. Other prevention plans where applicable (monitoring of sensitivity and rotation of medicines to avoid resistance)
15. Record mortalities. Where a disease outbreak is suspected or mortalities are higher than expected the vet and relevant government official shall be notified.
16. Mechanism of informing disease breakouts and to whom
17. Where antibiotics of critical importance for human health are used (www.who.int) the veterinarian shall give justification in writing for each occasion of this use. Critically important antibiotics shall not be used as products of first choice.
18. Any trials or testing of non-licensed medical treatments
A veterinarian is the professional responsible for health management on the farm who has the legal authority to diagnose disease and prescribe medication. This definition applies to all references to a veterinarian throughout the standards document.
No N/A.
</t>
  </si>
  <si>
    <t>AQ 5.2.3</t>
  </si>
  <si>
    <t>Are all pumps, surfaces and equipment that come into contact with fish, included vaccination facilities, suitably designed and operated to avoid physical damage and to ensure minimal stress to the fish?</t>
  </si>
  <si>
    <t>Equipment shall be designed and fit for purpose to avoid physical damage and to ensure minimal stress to the fish.</t>
  </si>
  <si>
    <t>AQ 5.2.4</t>
  </si>
  <si>
    <t>Where there is a legal requirement for health status certification, are fish or seedlings introduced to the farm certified free from known diseases?</t>
  </si>
  <si>
    <t>Fish or seedlings introduced to the farm shall be certified free from known diseases. Records shall be on site.</t>
  </si>
  <si>
    <t>AQ 5.2.5</t>
  </si>
  <si>
    <t>Are broodstock prior to breeding screened and verified free of diseases (pathogens) that may be vertically transmitted?</t>
  </si>
  <si>
    <t>Records and certificates shall be in place.</t>
  </si>
  <si>
    <t>AQ 5.2.6</t>
  </si>
  <si>
    <t>Do seedling suppliers provide analytical test certificates of routine surveillance disease monitoring, at least for known diseases for the specific species as defined within the VHP?</t>
  </si>
  <si>
    <t>Records shall include information on sampling protocols, test methods and reagents, frequency and results. The competent authority shall recognize the laboratory used for notifiable disease monitoring.</t>
  </si>
  <si>
    <t>AQ 5.2.7</t>
  </si>
  <si>
    <t>Do fish intended for movement have a good health status following established parameters?</t>
  </si>
  <si>
    <t>All fish intended for movement shall show a good health status following established parameters. Risk analysis of the common diseases of the species/location before moving to grow-on areas shall be in place. 
No N/A.</t>
  </si>
  <si>
    <t>AQ 5.2.8</t>
  </si>
  <si>
    <t>Do all farms have a process to notify the relevant competent authority of any disease where required to do so by law and as a minimum stipulated by the World Organization for Animal Health (OIE)?</t>
  </si>
  <si>
    <t>Farms shall possess a written instruction to notify relevant competent authority of disease problems where stipulated by law or by the OIE). Producers shall demonstrate a knowledge of which notifiable diseases or types of mortality events shall be reported to the statutory authority or OIE. As a minimum any diseases stipulated as notifiable by the OIE shall be notified (www.oie.int). 
No N/A.</t>
  </si>
  <si>
    <t>AQ 5.2.9</t>
  </si>
  <si>
    <t>Does the hatchery/farm have a system to register all disease occurrences?</t>
  </si>
  <si>
    <t>A system to register all disease occurrences is in place. 
No N/A.</t>
  </si>
  <si>
    <t>AQ 5.2.10</t>
  </si>
  <si>
    <t>Can producers demonstrate both understanding of hygiene practices and implemented procedures suitable to the farm?</t>
  </si>
  <si>
    <t>A written hygiene plan detailing the most important elements regarding fish health:
•	Water quality
•	Cleaning methods
•	Cleaning agents
•	Disinfectants
•	Application period
•	Application frequency
The plan is implemented and recorded. Workers shall be able to demonstrate awareness at interview. Cross-reference with AF 3.4. No N/A.</t>
  </si>
  <si>
    <t>AQ 5.2.11</t>
  </si>
  <si>
    <t>Are fish stocks numbers, average weight and total biomass monitored at production unit level?</t>
  </si>
  <si>
    <t>Fish stock numbers, average weight, and total biomass shall be monitored at production unit level. Records for monitoring and documentation shall be available.</t>
  </si>
  <si>
    <t>AQ 5.2.13</t>
  </si>
  <si>
    <t>Is size variation within stocks of fish controlled?</t>
  </si>
  <si>
    <t>Size variation within one holding unit (tank, pond, net pen, rope) shall be monitored. Levels at which size grading is necessary shall be established and justified. Procedures shall be present to assess and minimize factors affecting size variation.</t>
  </si>
  <si>
    <t>AQ 5.2.14</t>
  </si>
  <si>
    <t>Does the farm have a system in place to assure appropriate feeding levels and feed usage records?</t>
  </si>
  <si>
    <t>The farm shall have a system in place to ensure that feeding levels are in accordance with needs based on e.g. feed manufacturer’s guidelines or farming experience. The system shall have a mechanism for the adjustment of feeding levels depending on appetite and expected biomass and to minimize feed waste. Feeding records shall be present and shall demonstrate monitoring of feed efficiency.</t>
  </si>
  <si>
    <t>AQ 5.2.15</t>
  </si>
  <si>
    <t>Does the farm/hatchery/transport operate according to set densities?</t>
  </si>
  <si>
    <t>A density shall be established in relation to fish size, production stage, environment and production system. Where no legislative requirements exist, the farm shall show that limits are based on scientific evidence or industry best practice regarding health and welfare. Density limits shall not be set as an average for the system, or as a production cycle average. Set densities shall not be exceeded. Stocking densities shall be calculated, and records shall be in place.</t>
  </si>
  <si>
    <t>Is a risk assessment for animal welfare undertaken?</t>
  </si>
  <si>
    <t>An up-to-date risk assessment on animal welfare shall be present, which includes, but is not necessarily limited to:
•	Predation
•	Extraneous species present in the farm unit
•	Intensity and changes in artificial/sun light; diurnal rhythm
•	Acoustic disturbance and vibrations due to e.g. engines, pumps, aerators, others
•	Visual disturbances; (e.g. moving objects, persons, shadows)
•	Design and method of fish grading and counting systems
•	Electricity leakage into the holding facilities
•	Biotic factors (e.g. algae blooms)
•	Contaminations (contingency plan mandatory)
•	Physical marking – invasive procedure
•	Water flow rate
Cross-reference with AF 1.2.1. 
No N/A.</t>
  </si>
  <si>
    <t>AQ 10.1.5</t>
  </si>
  <si>
    <t>AQ 10.1.6</t>
  </si>
  <si>
    <t>Has a risk assessment been undertaken to demonstrate that water quality does not compromise food safety and animal health and welfare?</t>
  </si>
  <si>
    <t>A documented risk assessment shall be in place covering all potential water pollution sources affecting food safety and animal health and welfare. Where risks have been identified, measures are taken such as water treatment, filtration, disinfection, etc. 
Water sources not suitable for the aquaculture process shall, where available, be clearly marked.
No N/A.</t>
  </si>
  <si>
    <t>AQ 5.2.16</t>
  </si>
  <si>
    <t>Does the infrastructure of the facility ensure no cross contamination of intake water?</t>
  </si>
  <si>
    <t>Intake and discharge shall be controlled and independent from each other in order to avoid unwanted cross contamination of intake water. This aspect shall be included in the risk assessment mentioned in AF 1.2.1.</t>
  </si>
  <si>
    <t>AQ 5.2.18</t>
  </si>
  <si>
    <t>Does the farm/hatchery/transport and holding facilities have a routine water quality monitoring and control program based on a risk assessment and taking into account potential contamination, fish health and welfare, and the production system?</t>
  </si>
  <si>
    <t>The farm shall have in place a risk-based monitoring and control system for water quality to ensure the health and welfare of the fish is not compromised. The risk assessment (refer to AQ 10.1.5) shall include relevant water quality parameters, fluctuations, and sampling points (at farm or production unit level), such as temperature, dissolved oxygen, carbon dioxide, dissolved nitrogen (over-saturation), pH, ammonia, nitrate, nitrite, and suspended solids and microbiological parameters (e.g. fecal coliforms), among others identified in the risk assessment as necessary. Records for each site shall be in place. Frequency is established by the risk assessment. 
No N/A.</t>
  </si>
  <si>
    <t>AQ 5.2.19</t>
  </si>
  <si>
    <t>Are fish treated and handled in such a way as to protect them from avoidable pain, stress, injury and disease, at all times?</t>
  </si>
  <si>
    <t>Fish shall, at all times, be treated and handled in such a way as to protect them from avoidable pain, stress, injury, and disease. Workers shall be able to demonstrate awareness at interview. 
No N/A.</t>
  </si>
  <si>
    <t>AQ 5.2.20</t>
  </si>
  <si>
    <t>Are periods of crowding, time out of the water, grading, transport, and fasting justified?</t>
  </si>
  <si>
    <t>For the particular species, the number and length of periods of crowding, grading, time out of water, transport, and fasting shall be considered, with limits to duration and number of each period established. Records showing adherence shall be present. 
Crowding shall consider the equipment used and the water quality. Crowding may also occur when feeding or during other routine processes.</t>
  </si>
  <si>
    <t>AQ 5.2.21</t>
  </si>
  <si>
    <t>Is there feedback relating to animal welfare from slaughter/primary processing to the farm?</t>
  </si>
  <si>
    <t>Health indicators from the fish exterior such as damage (e.g. scale loss, fin erosion, predator bites, handling scars, lesions resulting from aggression, parasite lesions), and deformities shall be noted at slaughter or upon arrival at the processing plant. There shall be a feed-back system of such information in relation to animal health and welfare on farm.</t>
  </si>
  <si>
    <t>AQ 5.2.22</t>
  </si>
  <si>
    <t>Is culling of fish done according to prescribed methods respecting animal welfare and the VHP (AQ 5.2.1)?</t>
  </si>
  <si>
    <t>Culling of fish (removal, killing and disposal, including extraneous species, sick or deformed specimens) shall be done according to prescribed methods, including safe disposal. Stunning prior to killing is mandatory. Culling procedures shall be in place. Reference to AQ 5.2.1 on VHP.</t>
  </si>
  <si>
    <t>AQ 5.2.23</t>
  </si>
  <si>
    <t>Is there a management plan for cohabitant species not intended for human consumption that applies the same welfare and bio-security principles as the commercially grown species?</t>
  </si>
  <si>
    <t>There is a management plan for cohabitant species not intended for human consumption (e.g. cleaner fish in salmon farming) that applies the same animal welfare and bio-security principles as those for the commercially grown species. Operational controls for the management of these species shall be demonstrated.</t>
  </si>
  <si>
    <t>Are elements of the risk assessment on animal welfare applied for transport of live fish, eggs and juveniles?</t>
  </si>
  <si>
    <t>The addressed elements in the risk assessment on animal welfare shall apply to transport of live fish, eggs and juveniles.
Recipient waters shall have similar properties with regard to parameters relevant to fish welfare such as (but not necessarily limited to) salinity and temperature. Records of measurements shall be in place.</t>
  </si>
  <si>
    <t>AQ 5.3.1</t>
  </si>
  <si>
    <t>AQ 5.3.5</t>
  </si>
  <si>
    <t>Do producers only use medicines and treatments that are permitted by the relevant competent authority for use in aquaculture and for the named species? Is a list of all medicines and treatments that may be used available?</t>
  </si>
  <si>
    <t>Producers can only use medicines and treatments that are permitted by the relevant competent authority for use in aquaculture and for the named species. A list of all medicines and treatments that may be used at the farm shall be available as part of the VHP. Cross-reference with AQ 5.4.1 on legal medicine purchases.</t>
  </si>
  <si>
    <t>AQ 5.3.3</t>
  </si>
  <si>
    <t>Is the producer able to demonstrate compliance regarding maximum residue limits (MRLs) in the market where the farmed products are intended to be traded (domestic or international)?</t>
  </si>
  <si>
    <t>The producer shall have available a list of current applicable MRLs for the market(s) where farmed product is traded in (whether domestic or international). The MRLs will be identified by either demonstrating communication with clients confirming the intended market(s), or by selecting the specific country(ies) (or group of countries) where farmed products are intending to be traded in, and presenting evidence of compliance that meets the current applicable country(ies’) MRLs. Where a group of countries is targeted for trading, the producer shall comply with the strictest current applicable MRLs.</t>
  </si>
  <si>
    <t>AQ 5.3.4</t>
  </si>
  <si>
    <t>Are medicines and treatments used at the farm authorized and/or prescribed by a veterinarian? Is the application according to the instructions in the VHP?</t>
  </si>
  <si>
    <t>Medicines and treatments used at the farm shall be authorized and/or prescribed by a veterinarian. Application has to be carried out according to label instructions and veterinary prescription, following the instructions included in the VHP. Where the prescription is under the cascade principle, this shall be clearly recorded with justification for each treatment.</t>
  </si>
  <si>
    <t>AQ 5.3.6</t>
  </si>
  <si>
    <t>If top dressing is required to be carried out on the farm, are all treatments and procedures used listed in the VHP and records kept?</t>
  </si>
  <si>
    <t>Top dressing activities at farm level shall be avoided. Only when justified, this practice follows medication and treatments listed under the VHP. Records for this practice shall include
•	Target with justification, as recommended on the VHP
•	Responsible person for prescription
•	Responsible person for top dressing process
•	Active ingredient and product name
•	Concentrations used and mixing procedures following label instructions
•	Feeding administration procedure
•	Validation of active ingredient concentration
•	Withdrawal times</t>
  </si>
  <si>
    <t>AQ 5.3.7</t>
  </si>
  <si>
    <t>Are natural or synthetic hormones and antibiotic agents not used for the purpose of promoting growth?</t>
  </si>
  <si>
    <t>The producer shall be able to demonstrate the proper use of both hormones and antibiotic agents. 
No N/A.</t>
  </si>
  <si>
    <t>AQ 5.3.8</t>
  </si>
  <si>
    <t>Are stock vaccinated according to the VHP under AQ 5.2.1?</t>
  </si>
  <si>
    <t>The vaccination records shall be available for inspection.</t>
  </si>
  <si>
    <t>AQ 5.3.10</t>
  </si>
  <si>
    <t>Are antibiotic agents only applied following the diagnosis of an infectious bacterial disease?</t>
  </si>
  <si>
    <t>Antibiotic agents shall not be used prophylactically and only applied as a therapeutic dose where an infectious bacterial disease is diagnosed. Reference to VHP.</t>
  </si>
  <si>
    <t>Are unused medicines or medicated feed past their use-by date and empty medicine containers or empty medicated feed bags disposed of in a controlled manner that will not result in subsequent misuse?</t>
  </si>
  <si>
    <t>There shall be a documented procedure in place detailing methods of disposal (according to the manufacturer’s instructions and legal requirements, if applicable) and justification.</t>
  </si>
  <si>
    <t>AQ 5.4.1</t>
  </si>
  <si>
    <t>AQ 5.4.2</t>
  </si>
  <si>
    <t>Do all farms maintain dated records of medicines and treatment purchases or deliveries and are records of their administration to stock accurately recorded and up to date? This includes medicated feed.</t>
  </si>
  <si>
    <t>Products in use/store shall be recorded in accordance with standard requirements and records shall be in place.
For the Purchase Record:
Date of purchase, name of product, quantity purchased, batch number; expiry date, name of supplier.
For the Administration Record:
Batch number, date administered, identity of fish/group treated, quantity or bio-mass of fish treated, dosage and total quantity of medicine used, date treatment finished, date withdrawal period completed, earliest date the fish are available for consumption, name of the person(s) who administered the medicine by date.</t>
  </si>
  <si>
    <t>AQ 5.4.3</t>
  </si>
  <si>
    <t>Is the producer able to provide a complete history and current overview and trend analysis of fish treatments and application methods and that these are carried out according to the VHP?</t>
  </si>
  <si>
    <t>All fish treatments shall be recorded and trended.
Typical trend analysis may include:
•	Where antibiotics are used, a trend relating to the quantity of active ingredient versus harvest tonnage can be calculated for defined batches.
•	Where chemical compound treatments are used, a trend relating volumes used versus fish numbers produced can be calculated for defined batches.
•	Number of treatments and frequencies of specific disease treatments</t>
  </si>
  <si>
    <t>AQ 5.4.4</t>
  </si>
  <si>
    <t>Is there a system in place to identify batches of fish having received treatment, for which there is a required pre-harvest withdrawal period?</t>
  </si>
  <si>
    <t>System shall be in place at site to identify and prevent accidental harvesting of batches of fish that have received treatments and are in pre-harvest withdrawal period. Workers shall be able to demonstrate awareness at interview.</t>
  </si>
  <si>
    <t>Are pre-harvest withdrawal periods for relevant treatments, and for relevant production units, known and strictly adhered to?</t>
  </si>
  <si>
    <t>There shall be a written confirmation of the nature and the date of treatment and the date that the pre-harvest withdrawal period will be completed. Any fish subsequently sold to another farm before the pre-harvest period has expired, shall be identifiable as such. Required withdrawal periods for production units that may be indirectly affected by treatment of another production unit (e.g. through feed spill, sharing the same waters) shall be based on risk assessment (refer to AQ 5.2.1 on VHP). Workers shall be able to demonstrate awareness at interview.</t>
  </si>
  <si>
    <t>AQ 5.5.1</t>
  </si>
  <si>
    <t>AQ 5.5.2</t>
  </si>
  <si>
    <t>Is mortality inspection and removal from the production units carried out according to the VHP?</t>
  </si>
  <si>
    <t>Mortality records shall be available for inspection. Moribund fish shall be removed as they appear. 
No N/A.</t>
  </si>
  <si>
    <t>AQ 5.5.3</t>
  </si>
  <si>
    <t>Are all mortalities and cause of death recorded at production unit level? Are results trended?</t>
  </si>
  <si>
    <t>Records for daily mortality and cause of death, when known, shall be in place per production unit. Workers shall show awareness of fish health status/mortality causes at interview. Actions shall be taken when trends are identified.
No N/A.</t>
  </si>
  <si>
    <t>AQ 5.5.4</t>
  </si>
  <si>
    <t>Does the farm have a system for dead fish removal, storage and disposal that ensures that environmental aspects and risk of pathogen and disease spread to own stock and wild fish species are not compromised?</t>
  </si>
  <si>
    <t>Dead fish shall be removed, intermediately stored and disposed of in a way that ensures that environmental aspects and risk of pathogen and disease spread to own stock and wild fish species are not compromised. Farm records shall be in place to show protocols for dead fish removal, storage and disposal. 
No N/A.</t>
  </si>
  <si>
    <t>Does the farm have a contingency plan to deal with mass mortalities?</t>
  </si>
  <si>
    <t>The farm shall have a contingency plan to be able to deal with mass mortalities. Workers shall be able to demonstrate awareness at interview.
No N/A.</t>
  </si>
  <si>
    <t>AQ 5.6.1</t>
  </si>
  <si>
    <t>AQ 5.6.2</t>
  </si>
  <si>
    <t>Do suspended pen nets never touch the bottom of the water body?</t>
  </si>
  <si>
    <t>The records of depths measurements shall demonstrate that suspended pen nets never touch the bottom of the water body.</t>
  </si>
  <si>
    <t>AQ 5.6.3</t>
  </si>
  <si>
    <t>Are all nets in use individually identifiable and maintained in good condition? Is the integrity of the nets visually inspected on a frequency based on risk assessment or manufacturer guidelines and immediately after any special event (e.g. storms) to ensure that any damage that may lead to risk of fish escapes is identified and corrected? Is net strength tested based according to manufacturer guidelines?</t>
  </si>
  <si>
    <t>Maintenance records shall be kept for each net, documenting age, condition, repair, types and dates of treatments/cleaning, location, net inspection records, divers’ observations (when applicable), and records of corrective actions that have been taken according to results of monitoring operations</t>
  </si>
  <si>
    <t>AQ 5.6.4</t>
  </si>
  <si>
    <t>Is the recorded net mesh size appropriate for the size of fish (including cohabitant species) to prevent escapes and risk of injuries to the fish?</t>
  </si>
  <si>
    <t>Records of net mesh measurement shall be in place. Net mesh size shall be appropriate for the fish size (including cohabitant species) to prevent escapes and risk of injuries to the fish.</t>
  </si>
  <si>
    <t>AQ 5.6.5</t>
  </si>
  <si>
    <t>Are pens and mooring systems suitably designed for their location and weather conditions according to a risk assessment and are they correctly installed?
Are pens and mooring systems maintained on a regular basis by persons with suitable training or experience and according to a written plan?</t>
  </si>
  <si>
    <t>A risk assessment that considers the suitability of cage and mooring design shall be available for inspection.
Specifications for cages and mooring systems shall be available, including names of persons or company carrying out the installations.
Evidence of training or experience of persons responsible for installation and maintenance shall be available. 
A written maintenance plan for anchors, mooring equipment, and cages, including details of renewed parts shall be available.</t>
  </si>
  <si>
    <t>Are pens clearly marked with navigation aids?</t>
  </si>
  <si>
    <t>The pens shall be appropriately marked where necessary.</t>
  </si>
  <si>
    <t>AQ 5.7.1</t>
  </si>
  <si>
    <t>AQ 5.7.2</t>
  </si>
  <si>
    <t>Are fallow periods defined? Where there is no fallowing has a fish health risk assessment been done?</t>
  </si>
  <si>
    <t>The fallowing and restocking dates for sites/ponds (where these are independent units) shall be defined and records kept. Where ponds are not fully drained, checks shall have been done to ensure all fish are removed from the individual units and critically before treatment of any water remaining in the pond. Workers shall be able to demonstrate awareness at interview. Where there is no fallowing a fish health risk assessment shall be in place.</t>
  </si>
  <si>
    <t>AQ 5.7.3</t>
  </si>
  <si>
    <t>Are vegetative buffer zones and habitat corridors around pond systems and adjacent to farm boundaries, maintained in good order, and where practical, improved?</t>
  </si>
  <si>
    <t>Vegetative buffer zones and habitat corridors are maintained to minimize the effect of site operations on the environment. Consideration shall be given to the creation of vegetative buffer zones and habitat corridors when they are not already in place.</t>
  </si>
  <si>
    <t>AQ 5.7.4</t>
  </si>
  <si>
    <t>Is sewage or manure not used as fertilizer?</t>
  </si>
  <si>
    <t>AQ 5.7.5</t>
  </si>
  <si>
    <t>When pond rearing is based on, or complemented with inorganic fertilization, are there defined procedures available? Are records kept of fertilizers added to the pond, and quantities?</t>
  </si>
  <si>
    <t>Written procedures and records of fertilizer added to pond and quantities shall be in place.</t>
  </si>
  <si>
    <t>Is dredged sediment disposed of according to the environmental management plan (EMP) (see AQ 9.1.4)?</t>
  </si>
  <si>
    <t>Records of disposal shall be in place.</t>
  </si>
  <si>
    <t>AQ 5.8.1</t>
  </si>
  <si>
    <t>AQ 5.8.2</t>
  </si>
  <si>
    <t>Does the site have a documented biosecurity plan?</t>
  </si>
  <si>
    <t>The biosecurity plan is in place and shall include as a minimum: 
•	Risk assessment
•	Training
•	Site hygiene
•	Risk of introduction of pathogens and disease
•	Systems to prevent and disinfect
•	Fallowing policies
•	Area management plan
No N/A.</t>
  </si>
  <si>
    <t>AQ 5.8.3</t>
  </si>
  <si>
    <t>If there is an area management plan, is the farm actively participating and can they demonstrate compliance with the plan’s requirements?</t>
  </si>
  <si>
    <t>Area management plan relates to an agreement between producers, usually at the same water body that includes measures to prevent the introduction and spread of pathogens and disease. 
The producer shall show documented evidence of participation.</t>
  </si>
  <si>
    <t>AQ 5.8.4</t>
  </si>
  <si>
    <t>Where used, are harvest containers disinfected before re-use and transfer to the growing sites?</t>
  </si>
  <si>
    <t>Records of cleaning and disinfection shall be in place where applicable.</t>
  </si>
  <si>
    <t>AQ 5.8.5</t>
  </si>
  <si>
    <t>Is there a written equipment cleaning and disinfection plan? Can producers demonstrate both understanding of biosecurity practices and cleaning and disinfection procedures suitable to the farm?</t>
  </si>
  <si>
    <t>A written cleaning and disinfection plan, detailing the most important elements regarding fish health, in particular:
•	Cleaning water quality
•	Cleaning methods
•	Cleaning agents
•	Disinfectants
•	Application period
•	Application frequency
•	Disease control
The plan exists and is implemented and recorded. Equipment in direct or indirect contact with the fish shall be constructed of materials that do not hinder proper cleaning and disinfection. Workers shall be able to demonstrate awareness at interview. 
No N/A.</t>
  </si>
  <si>
    <t>AQ 5.8.6</t>
  </si>
  <si>
    <t>For all machinery and equipment (including filters), is a record kept of details of maintenance, cleaning and disinfecting?</t>
  </si>
  <si>
    <t>Records of maintenance, daily cleaning and disinfecting shall be in place where applicable.</t>
  </si>
  <si>
    <t>AQ 5.8.7</t>
  </si>
  <si>
    <t>Are vehicles and boats (including all transport systems and associated equipment) used for transporting fish or aquaculture feed, whether owned by the producer or subcontractors, inspected for cleanliness and disinfection according to risk assessed documented procedures and any necessary corrective action taken?</t>
  </si>
  <si>
    <t>The risk assessment shall specify the required cleaning and disinfection and records of inspection and corrective actions shall be in place. 
No N/A.</t>
  </si>
  <si>
    <t>AQ 5.8.8</t>
  </si>
  <si>
    <t>Is there a separation or disinfection of equipment, workers and vehicles between operating sites to reduce transfer of diseases?</t>
  </si>
  <si>
    <t>Documented procedures and records of disinfection where required, shall be in place. 
No N/A.</t>
  </si>
  <si>
    <t>AQ 5.8.9</t>
  </si>
  <si>
    <t>Does the infrastructure support quarantine procedures for the site or farm in case of an infectious disease outbreak?</t>
  </si>
  <si>
    <t>AQ 5.8.10</t>
  </si>
  <si>
    <t>Unless the health status is verified in advance, are broodstock/seedlings held in quarantine until their disease status is verified prior to their transfer to other areas?</t>
  </si>
  <si>
    <t>AQ 5.8.12</t>
  </si>
  <si>
    <t>Are farms maintained in a clean and hygienic condition?</t>
  </si>
  <si>
    <t>Farms shall be kept in a clean and hygienic condition to reduce risk of disease and pathogen spread between operation areas and/or production units. 
No N/A.</t>
  </si>
  <si>
    <t>Is there a risk assessment in place that includes the need of incoming water disinfection in hatcheries and subsequent impact of discharge water?</t>
  </si>
  <si>
    <t>A risk assessment is in place that includes consideration of the need of incoming water to be disinfected in hatcheries. If disinfection is required, it shall be carried out effectively. Reference shall be made to the environmental impact assessment (EIA)/EMP (AQ 9.1.3) with respect to release of pathogens and/or disinfectants.</t>
  </si>
  <si>
    <t>AQ 5.9.1</t>
  </si>
  <si>
    <t>AQ 5.9.2</t>
  </si>
  <si>
    <t>Are all equipment and systems designed, installed and operated to minimize the risk of compromising fish health or risk of fish escapes?</t>
  </si>
  <si>
    <t>All equipment and systems shall be designed, installed and operated to minimize risk of compromising fish health and welfare and to prevent risk of fish escapes.</t>
  </si>
  <si>
    <t>AQ 5.9.3</t>
  </si>
  <si>
    <t>Are measures in place to prevent the escape of farmed stock into the local watercourse or ingress of indigenous species into the fish holding areas?</t>
  </si>
  <si>
    <t>The contingency plans and records of all escaped fish for the previous twelve months and confirmation that escape incidents have been reported to the authorities shall be in place for all sites. The hatchery/farm shall have an effective and documented procedure to prevent accidental release of stock to the environment. Where applicable, pen structures and moorings shall be inspected according to a documented schedule based on risk assessment. Routine maintenance and repair or replacement shall be actioned and recorded.</t>
  </si>
  <si>
    <t>AQ 5.9.4</t>
  </si>
  <si>
    <t>For all machinery and equipment (including filters) critical to ensure good fish health and welfare, is a record kept of the following: Details of maintenance and calibration, details of calibration testing and monitoring equipment (e.g. oxygen probes)?</t>
  </si>
  <si>
    <t>For machinery and equipment critical to ensure good fish health and welfare shall be operating effectively. Records to demonstrate appropriate maintenance and calibration shall be in place.</t>
  </si>
  <si>
    <t>AQ 5.9.5</t>
  </si>
  <si>
    <t>Where fish welfare is dependent upon automatic systems/equipment (e.g. oxygen level, pump pressure), are the systems equipped with alarms in case of failure and are these tested on a regular basis?</t>
  </si>
  <si>
    <t>Where fish health and welfare may be compromised due to system/equipment failure, these equipment/systems shall be equipped with alarms. Records of alarm testing shall be in place.</t>
  </si>
  <si>
    <t>Where risk assessments show that oxygen levels could drop below the minimum for species welfare, are oxygen supplementation systems available and maintained in good repair?</t>
  </si>
  <si>
    <t>Oxygenation shall be available for the peak stocking density at lowest predictable oxygen levels. A backup oxygen supplementation system is available in case of failure of the principal system. For closed recirculation systems, equipment to saturate water in O2 is necessary due to the high density of fish. Refer to AQ 5.2.15 on risk assessment on animal welfare.</t>
  </si>
  <si>
    <t>AQ 6.1</t>
  </si>
  <si>
    <t>AQ 6.2</t>
  </si>
  <si>
    <t>Is the sampling program including frequency of testing, based on likely contaminants, residues and substances for the type and location of the aquaculture operation and are feed ingredients considered?</t>
  </si>
  <si>
    <t>List of substances to be analyzed are based on: 
•	Local/national legislation
•	Requirements given by customer(s)
•	Substances listed in the veterinary health plan
Frequency is determined based on the risks identified in the sampling program. Analysis results are available for inspection. 
Harvested aquaculture origin products, which are likely to be consumed without any antimicrobial treatment (e.g. heating) must be screened for relevant food pathogens.
No N/A.</t>
  </si>
  <si>
    <t>AQ 6.3</t>
  </si>
  <si>
    <t>Is the laboratory used for testing accredited to the ISO 17025 standard or successfully participating in a proficiency ring-testing program?</t>
  </si>
  <si>
    <t>Testing as required according to point AQ 6.1 shall be carried out by a laboratory accredited to ISO 17025, or having proof of successful participation in proficiency ring testing program. Accreditation shall be demonstrated either on official letter headings or in accreditation schedules. Documentation that shows the laboratory is in the process of accreditation to the applicable scope by a competent national authority is acceptable. Non-accredited laboratories shall have documentary proof of successful participation in proficiency ring-testing for the applicable scope.</t>
  </si>
  <si>
    <t>Are laboratory test results traceable to the specific batch?</t>
  </si>
  <si>
    <t>The laboratory test results shall be traceable to the specific batches. No N/A.</t>
  </si>
  <si>
    <t>AQ 7.1.1</t>
  </si>
  <si>
    <t>AQ 7.1.2</t>
  </si>
  <si>
    <t>Do all fish stocks receive a compound feed diet, which is suitable for the species farmed?</t>
  </si>
  <si>
    <t>Documentation and specification of the compound feed used shall demonstrate its application.</t>
  </si>
  <si>
    <t>AQ 7.1.3</t>
  </si>
  <si>
    <t>Has all compound feed used at the farm been manufactured by and obtained from a recognized source?</t>
  </si>
  <si>
    <t>The compound feed manufacturing (CFM) production locations where the feed is sourced from (whether internal or external), shall be certified against the: 
•	GLOBALG.A.P. CFM Standard or 
•	A standard that has been successfully benchmarked against the GLOBALG.A.P. CFM Standard or
•	An ISO/IEC 17065 or ISO/IEC 17021 accredited feed safety scheme 
For compound feed recognized through option iii), a letter from the feed supplier stating compliance against section 15 of the GLOBALG.A.P. Compound Feed Manufacturing (CFM) Standard, under section ‘Responsible Use of Natural Resources’ shall be in place. 
For option i), the CFM production locations shall be registered in the GLOBALG.A.P. Database (by the time of the producer’s first audit) with a GLOBALG.A.P. Number that will link it to the aquaculture producer. For Options 2 and 3 registration of supplier name and accredited scheme used replaces the GGN in the GLOBALG.A.P. Database. 
(*) ISO/IEC 17065 (same as EN 45011): General requirements for (certification) bodies operating PRODUCT certification system.
ISO/IEC 17021 (former EN 45012): Conformity assessment – Requirements for bodies providing audit and certification of MANAGEMENT SYSTEMS.</t>
  </si>
  <si>
    <t>AQ 7.1.4</t>
  </si>
  <si>
    <t>If the hatchery uses raw unpasteurized or live feed, is this risk assessed and controlled?</t>
  </si>
  <si>
    <t>A risk assessment is available to show that raw unpasteurized or live feed will not affect food safety and poses no risk to the farmed stock. Evidence of routine surveillance disease monitoring for pathogens shall be in place and make part of the risk assessment.</t>
  </si>
  <si>
    <t>Are protein elements NOT obtained from the same fish species?</t>
  </si>
  <si>
    <t>Feed specifications and records shall be in place and they shall demonstrate source from different species.</t>
  </si>
  <si>
    <t>AQ 7.2.1</t>
  </si>
  <si>
    <t>AQ 7.2.2</t>
  </si>
  <si>
    <t>Are batches of fish feed traceable from the feed manufacturer to the batch of fish?</t>
  </si>
  <si>
    <t>Batches of feed from the feed manufacturer shall be traceable to batches of fish. System or documentation shall be in place.</t>
  </si>
  <si>
    <t>AQ 7.2.3</t>
  </si>
  <si>
    <t>Are documentary records (for example invoices) of feed suppliers from whom compound feeds and other animal feed materials have been purchased kept for 2 years or one year longer than the life cycle of the species farmed, whichever is longer? Do these records include the type of feed, quantity, source, and date of delivery?</t>
  </si>
  <si>
    <t>Records of feed purchases shall be in place and held for 2 years or one year longer than the life cycle of the species farmed, whichever is longer.</t>
  </si>
  <si>
    <t>AQ 7.2.4</t>
  </si>
  <si>
    <t>Do fish farms obtain from their feed suppliers a declaration that the formulation of each diet conforms to the GLOBALG.A.P. specifications?</t>
  </si>
  <si>
    <t>Statements specifying conformity shall be in place.</t>
  </si>
  <si>
    <t>AQ 7.2.5</t>
  </si>
  <si>
    <t>Is all feed used, consumed before the shelf life expires?</t>
  </si>
  <si>
    <t>Feed whose shelf life has expired shall not be used and be disposed of in an environmentally responsible manner according to written procedures. Feed in store shall be assessed for expiry dates on labels.</t>
  </si>
  <si>
    <t>AQ 7.2.6</t>
  </si>
  <si>
    <t>Are means taken to avoid over-feeding?</t>
  </si>
  <si>
    <t>Records for feed conversion rates and efficient use of feed monitor systems shall be in place.</t>
  </si>
  <si>
    <t>Is there a procedure in place to ensure that samples from batches of feed are taken by the farming company or by the feed manufacturer starting at least 4 months before harvest?
Are samples labeled and kept for a minimum period of 6 weeks after the fish are sold?</t>
  </si>
  <si>
    <t>The producer shall show evidence that there is a procedure in place to collect and store samples of feed used during the on-growing period, and that samples are retained for at least 6 weeks after sale of the fish. Workers shall be able to demonstrate awareness at interview.</t>
  </si>
  <si>
    <t>AQ 7.3.1</t>
  </si>
  <si>
    <t>AQ 7.3.2</t>
  </si>
  <si>
    <t>Is specific feed for different species clearly identified?</t>
  </si>
  <si>
    <t>The site and records shall be assessed to prove identification of feedstuffs for different species.</t>
  </si>
  <si>
    <t>AQ 7.3.3</t>
  </si>
  <si>
    <t>Are feeds, including all medicated feeds, stored and handled in accordance with good practice and manufacturer instructions to minimize any risk of contamination?</t>
  </si>
  <si>
    <t>Proper training and instructions for storing, checking, and handling shall be in place and implemented for regular and medicated feeds (separated for different species and for parallel production, where applicable). The storage sites and feed components shall be checked at regular intervals for cleanliness, fungus, molds, temperature, and other potential contamination.</t>
  </si>
  <si>
    <t>AQ 7.3.4</t>
  </si>
  <si>
    <t>Are there written instructions on how to deal with excess medicated feed and flush feed? Are these instructions followed?</t>
  </si>
  <si>
    <t>There shall be written instructions in place including evidence that consideration has been given to pre-harvest withdrawal periods following the use of flush feed. Staff shall be aware at interview.</t>
  </si>
  <si>
    <t>Are medicated feeds kept in separate, clearly labeled and identified bulk storage or bags?</t>
  </si>
  <si>
    <t>The site and records shall be assessed to prove that there is no cross-contamination between medicated and non-medicated feed. Clear labeling/identification shall be in place.</t>
  </si>
  <si>
    <t>AQ 8.1</t>
  </si>
  <si>
    <t>Does the producer or subcontractor control the risk of pest infestation in buildings and other facilities to prevent infestation?</t>
  </si>
  <si>
    <t>Monitoring records of identified risk locations and preventive measures shall be in place and available. The location of all pest control measures is identified on a plan/diagram of the site and includes all operations.
No N/A.</t>
  </si>
  <si>
    <t>AQ 11.1.1</t>
  </si>
  <si>
    <t>AQ 11.1.2</t>
  </si>
  <si>
    <t>Where this is the responsibility of the producer, is harvesting and transport undertaken in a way that does not compromise food safety?</t>
  </si>
  <si>
    <t>Documented harvest and transport hygiene records (and temperature, where applicable) shall be in place.</t>
  </si>
  <si>
    <t>AQ 11.1.3</t>
  </si>
  <si>
    <t>For transportation to the product handling unit (PHU)/processing station, are fish transported in clean conditions (containers or pipes), which prevent contamination during handling? Are lids secured to prevent loss of fish and leakage during handling?</t>
  </si>
  <si>
    <t>All facilities shall be available for inspection. Cleaning records shall be available for inspection. Workers shall be able to demonstrate awareness at interview. 
No N/A.</t>
  </si>
  <si>
    <t>AQ 11.1.4</t>
  </si>
  <si>
    <t>Is the temperature of product reduced as quickly as possible, post kill, towards the temperature of melting ice?</t>
  </si>
  <si>
    <t>Working instructions shall ensure appropriate cooling. The temperature records shall be made available for inspection.</t>
  </si>
  <si>
    <t>If ice comes in contact with the product, is it initially manufactured from potable water according to applicable legislative requirements and transported in hygienic containers?</t>
  </si>
  <si>
    <t>Records of ice supply, the verification of water quality used in ice manufactured and transport conditions of ice shall be in place.</t>
  </si>
  <si>
    <t>AQ 11.2.1</t>
  </si>
  <si>
    <t>AQ 11.2.2</t>
  </si>
  <si>
    <t>Is traceability of the harvested fish maintained up to the packing/process line, including packaging when the producer is responsible for packing?</t>
  </si>
  <si>
    <t>The farm records for all stocks shall be available for inspection. 
No N/A.</t>
  </si>
  <si>
    <t>Is traceability of a batch of fish possible from the packing case back to the broodstock?</t>
  </si>
  <si>
    <t>Traceability records through life cycle shall demonstrate that all origins and movements are traceable and be available for inspection.</t>
  </si>
  <si>
    <t>AQ 12.1.1</t>
  </si>
  <si>
    <t>AQ 12.1.2</t>
  </si>
  <si>
    <t>Do all staff responsible for harvest operations have appropriate training in fish welfare and handling techniques?</t>
  </si>
  <si>
    <t>Staff shall be able to demonstrate competence at interview. Training records and certificates, for each member of staff with allocated functions or jobs shall be assessed.</t>
  </si>
  <si>
    <t>AQ 12.1.3</t>
  </si>
  <si>
    <t>Is the condition of the fish monitored regularly prior to transfer to the point of harvest? Is unnecessary stress of the fish avoided?</t>
  </si>
  <si>
    <t>Records of monitoring shall be assessed.</t>
  </si>
  <si>
    <t>AQ 12.1.4</t>
  </si>
  <si>
    <t>Is the oxygen level of the holding areas controlled and recorded?</t>
  </si>
  <si>
    <t>Documented records are on the site to demonstrate control of the oxygen level.</t>
  </si>
  <si>
    <r>
      <t xml:space="preserve">Are fish holding facilities, </t>
    </r>
    <r>
      <rPr>
        <i/>
        <sz val="9"/>
        <rFont val="Arial"/>
        <family val="2"/>
      </rPr>
      <t>including live fish wellboats</t>
    </r>
    <r>
      <rPr>
        <sz val="9"/>
        <rFont val="Arial"/>
        <family val="2"/>
      </rPr>
      <t xml:space="preserve">, </t>
    </r>
    <r>
      <rPr>
        <i/>
        <sz val="9"/>
        <rFont val="Arial"/>
        <family val="2"/>
      </rPr>
      <t>not</t>
    </r>
    <r>
      <rPr>
        <sz val="9"/>
        <rFont val="Arial"/>
        <family val="2"/>
      </rPr>
      <t xml:space="preserve"> contaminated by blood water, factory effluent, and/or spillage or discharge from marine traffic?</t>
    </r>
  </si>
  <si>
    <r>
      <t xml:space="preserve">Fish holding facilities, </t>
    </r>
    <r>
      <rPr>
        <i/>
        <sz val="9"/>
        <color theme="0" tint="-0.499984740745262"/>
        <rFont val="Arial"/>
        <family val="2"/>
      </rPr>
      <t>including live fish wellboats</t>
    </r>
    <r>
      <rPr>
        <sz val="9"/>
        <color theme="0" tint="-0.499984740745262"/>
        <rFont val="Arial"/>
        <family val="2"/>
      </rPr>
      <t xml:space="preserve">, shall </t>
    </r>
    <r>
      <rPr>
        <i/>
        <sz val="9"/>
        <color theme="0" tint="-0.499984740745262"/>
        <rFont val="Arial"/>
        <family val="2"/>
      </rPr>
      <t>not</t>
    </r>
    <r>
      <rPr>
        <sz val="9"/>
        <color theme="0" tint="-0.499984740745262"/>
        <rFont val="Arial"/>
        <family val="2"/>
      </rPr>
      <t xml:space="preserve"> be contaminated. The records of bloodwater and effluent disposal shall be in place and collection facilities assessed. The environmental risk assessment (refer to AQ 9.1.3) shall also include fuel spillage risk at fish holding facilities.</t>
    </r>
  </si>
  <si>
    <t>AQ 12.2.1</t>
  </si>
  <si>
    <t>AQ 12.2.2</t>
  </si>
  <si>
    <t>Does the organization have a plan to monitor and record trends in mortality?</t>
  </si>
  <si>
    <t>Site plans and records shall be assessed.</t>
  </si>
  <si>
    <t>AQ 12.2.3</t>
  </si>
  <si>
    <t>For the legal disposal of large-scale mortalities, is there a contingency/action plan in place in the event of a severe disease episode or mass mortality?</t>
  </si>
  <si>
    <t>The contingency/action plan shall be assessed and shall comply with legal requirements where these exist. Staff shall be able to demonstrate awareness at interview.</t>
  </si>
  <si>
    <t>Are all mortalities recorded on removal from the fish holding area and reasons for death recorded, where known?</t>
  </si>
  <si>
    <t>Records for cause of death shall be assessed.</t>
  </si>
  <si>
    <t>AQ 12.3.1</t>
  </si>
  <si>
    <t>Are measures in place to prevent escape of farmed stock into the local watercourse and discourage the ingress of indigenous species into the fish holding areas?</t>
  </si>
  <si>
    <t>Producers shall be able to demonstrate measures to prevent escapes and ingress of indigenous species into the holding areas. The contingency plans and records of all escaped fish for the previous 12 months and confirmation that they have all been reported to the authorities for all sites shall be assessed.</t>
  </si>
  <si>
    <t>AQ 13.1.1</t>
  </si>
  <si>
    <t>AQ 13.1.2</t>
  </si>
  <si>
    <t>Is there feedback relating to animal welfare from slaughter/processing to the farm?</t>
  </si>
  <si>
    <t>Health indicators from the exterior such as damage (e.g. scale loss, fin erosion, predator bites, handling scars, lesions resulting from aggression, parasite lesions), deformities and internal signs (e.g. blood pH, flesh color, appearance of viscera, blood spots) shall be noted upon slaughter. There shall be a feed-back system of such information in relation to animal health and welfare on farm.</t>
  </si>
  <si>
    <t>AQ 13.1.3</t>
  </si>
  <si>
    <t>Is the slaughter method used specified in the VHP and does it consider fish welfare?</t>
  </si>
  <si>
    <t>The slaughter method used is specified in the VHP and considers fish welfare.</t>
  </si>
  <si>
    <t>AQ 13.1.4</t>
  </si>
  <si>
    <t>Have all harvesting staff received fish welfare training in relation to the slaughter process, including specific training in the stunning and bleeding (when applicable) techniques?</t>
  </si>
  <si>
    <t>Records of training in fish welfare in relation to the slaughter process including specific training in the stunning and bleeding (when applicable) techniques are in place.</t>
  </si>
  <si>
    <t>AQ 13.1.5</t>
  </si>
  <si>
    <t>Are fish effectively stunned prior to bleeding?</t>
  </si>
  <si>
    <t>Fish are stunned using an effective stunning method and immediately become unconscious. Monitoring procedures shall be in place. Where effective automation technology is available percussive stunning and/or electro stunning shall be employed.</t>
  </si>
  <si>
    <t>When fish are bled, is this done immediately after stunning? Is the bleeding effective with a monitoring procedure in place?</t>
  </si>
  <si>
    <t>Fish are bled immediately after stunning and remain unconscious while they bleed to death. Monitoring procedures shall be in place to verify that no fish show signs of recovery.</t>
  </si>
  <si>
    <t>AQ 13.2.1</t>
  </si>
  <si>
    <t>Are all waste blood waters collected and treated before disposal and do they cause no veterinary or environmental threat?</t>
  </si>
  <si>
    <t>All blood water shall be contained for onward disposal. Treatment shall ensure no veterinary or environmental threat. Check collection and disposal records.</t>
  </si>
  <si>
    <t>AQ 14.1</t>
  </si>
  <si>
    <t>Are bivalves molluscs supplied directly to the consumer depurated?</t>
  </si>
  <si>
    <t>Farms producing bivalve molluscs to be supplied directly for human consumption shall carry out depuration according to legal requirements or industry standards and in accordance with the requirements of the Codex Alimentarius. Records of depuration time and the parameters for effective depuration shall be in place.</t>
  </si>
  <si>
    <t>CoC SC 1.1</t>
  </si>
  <si>
    <t>CoC SC 1.2</t>
  </si>
  <si>
    <t>Is there documentation available that clearly demonstrates that the applicant is or belongs to a legal entity and is granted the legal right to carry out trading and (where applicable) agricultural/aquaculture production and/or product handling?</t>
  </si>
  <si>
    <t xml:space="preserve">There shall be documentation that clearly demonstrates that the applicant is or belongs to a legal entity. The legal entity shall have been granted the legal right to carry out trading and (where applicable) agricultural/aquaculture production and/or product handling. </t>
  </si>
  <si>
    <t>CoC SC 1.3</t>
  </si>
  <si>
    <t xml:space="preserve">Does the company operate a management structure that addresses the CoC standard requirements, including well-documented procedures, processes, and staff training that are appropriate to the company’s size, type, and complexity of activities? </t>
  </si>
  <si>
    <t>a) The company shall have a central authority responsible for managing conformance to the CoC standard, responding to requests for information and documents, and communicating with trade partners, certification body/bodies, and the GLOBALG.A.P. Secretariat. 
b) The company shall document CoC procedures and processes appropriate to its size, type, and complexity of activities. 
c) The company's staff shall be competent and trained in meeting the requirements of this standard. 
No N/A.</t>
  </si>
  <si>
    <t>CoC SC 1.4</t>
  </si>
  <si>
    <t xml:space="preserve">CoC-SC 1.3 Does the company undertake an annual self-assessment of conformance to this standard?
</t>
  </si>
  <si>
    <t>A completed self-assessment, not older than 12 months and covering all registered sites, shall be available at the time of inspection. 
No N/A.</t>
  </si>
  <si>
    <t>CoC SC 1.5</t>
  </si>
  <si>
    <t>Does the company perform a documented mass balance calculation?</t>
  </si>
  <si>
    <t xml:space="preserve">Documentation of the mass balance calculation shall show that the quantity of products sold as certified does not exceed the quantity of inputs from certified sources. These outputs are calculated as inputs received as certified minus the conversion loss and quantity in storage. 
Information on the quantity (including volume and/or weight) of all certified, non-certified, incoming, outgoing, and stored products shall be recorded. A summary of these records shall be maintained so as to facilitate the mass balance verification process.
The conversion loss rates for certified outputs from certified inputs shall be calculated, verified, and recorded for each step between receipt and dispatch of certified products. Records of the calculations of conversion loss rates shall be available to inspectors. Parameters such as waste, shrinkage, rejected/returned items, etc. shall be taken into consideration. Loss may be zero, e.g., in the case of a broker. An up-to-date list of conversion rates shall be available. 
No N/A.
</t>
  </si>
  <si>
    <t>CoC SC 1.6</t>
  </si>
  <si>
    <t>Does the company have a documented procedure for ensuring that non-conformance and complaints related to certified products are recorded, addressed, and resolved, including a record of actions taken?</t>
  </si>
  <si>
    <t>A documented procedure shall be in operation for ensuring that non-conformance and complaints related to certified products are recorded, addressed, and resolved, including a record of actions taken. 
No N/A.</t>
  </si>
  <si>
    <t>CoC SC 1.7</t>
  </si>
  <si>
    <r>
      <t>Does the company maintain an up-to-date list of all subcontractors (excluding freight forwarding companies) that handle certified products? Are these subcontractors classified in accordance with the risk assessment defined in the General Regulations of the CoC standard (section</t>
    </r>
    <r>
      <rPr>
        <i/>
        <sz val="9"/>
        <color theme="1"/>
        <rFont val="Arial"/>
        <family val="2"/>
      </rPr>
      <t xml:space="preserve"> </t>
    </r>
    <r>
      <rPr>
        <sz val="9"/>
        <color theme="1"/>
        <rFont val="Arial"/>
        <family val="2"/>
      </rPr>
      <t>5.5.3)?</t>
    </r>
  </si>
  <si>
    <r>
      <t>The company shall keep available a list of all subcontractors (excluding freight forwarding companies) that handle certified products, along with evidence of the last certification status verification update. All subcontractors shall be classified as to the risk related to misidentification, substitution, or dilution of certified products with non-certified products. This risk assessment is detailed in the General Regulations of the CoC standard (section</t>
    </r>
    <r>
      <rPr>
        <i/>
        <sz val="9"/>
        <color theme="1"/>
        <rFont val="Arial"/>
        <family val="2"/>
      </rPr>
      <t xml:space="preserve"> </t>
    </r>
    <r>
      <rPr>
        <sz val="9"/>
        <color theme="1"/>
        <rFont val="Arial"/>
        <family val="2"/>
      </rPr>
      <t xml:space="preserve">5.5.3). </t>
    </r>
  </si>
  <si>
    <t>CoC SC 1.8</t>
  </si>
  <si>
    <r>
      <t>Is the company able to demonstrate that high-risk subcontractors (subcontractors that carry out the activities described in the General Regulations of the CoC standard (section</t>
    </r>
    <r>
      <rPr>
        <i/>
        <sz val="9"/>
        <color theme="1"/>
        <rFont val="Arial"/>
        <family val="2"/>
      </rPr>
      <t xml:space="preserve"> </t>
    </r>
    <r>
      <rPr>
        <sz val="9"/>
        <color theme="1"/>
        <rFont val="Arial"/>
        <family val="2"/>
      </rPr>
      <t>5.5) are inspected within the company’s CoC certification or possess a valid CoC certificate?</t>
    </r>
  </si>
  <si>
    <t>The company shall demonstrate that high-risk subcontractors (subcontractors that carry out the activities described in the General Regulations of the CoC standard (section 5.5) either are inspected annually within the company’s CoC certification (i.e., the subcontractor is included in the CoC certificate holders’ certificate) or possess their own valid CoC certificate.</t>
  </si>
  <si>
    <t>CoC SC 1.9</t>
  </si>
  <si>
    <t>Does the company keep accurate purchase and sales records?</t>
  </si>
  <si>
    <t>The company shall keep and make available relevant purchase and sales records, including but not limited to: purchase orders, purchased products and quantities, purchase contracts, supplier invoices, supplier delivery notes, transporter or shipper details, incoming goods receipt inspections, receipts/invoices detailing sold products and quantities, sales contracts, sales invoices, sales delivery notes, transporter or shipper details, outgoing goods shipment inspections. 
No N/A.</t>
  </si>
  <si>
    <t>Are records kept for a minimum of one year after the products’ expiration date or as per legal requirements, whichever is longer?</t>
  </si>
  <si>
    <t>Records shall be kept for a minimum of one year after the products’ expiration date or as per legal requirements, whichever is longer. 
No N/A.</t>
  </si>
  <si>
    <t>CoC SC 2.1</t>
  </si>
  <si>
    <t>CoC SC 2.2</t>
  </si>
  <si>
    <t xml:space="preserve">Before or during the transfer of ownership, does the company have a procedure for systematically authenticating, via the GLOBALG.A.P. database, suppliers' GGNs or CoC Numbers, the expiration date of their certificates, and the destination countries included? 
</t>
  </si>
  <si>
    <t>Input verification is mandatory.
Supply chain partners that supply certified products to the company shall be certified according to either IFA (or equivalent benchmark schemes) or the CoC standard. The company shall have a procedure in place for systematically authenticating the suppliers' GGNs or CoC Numbers, verifying the expiration date of their certificates, and confirming the destination countries included (in the scope of the supplier certificate). This procedure shall use the GLOBALG.A.P. database for verification and shall take place before or during the transfer of ownership. 
The company shall maintain records (including GGN and/or CoC Number) of suppliers from which it buys certified products. A log or other proof of supplier verification before or during the transfer of ownership shall be available.
No N/A.</t>
  </si>
  <si>
    <t>CoC SC 2.3</t>
  </si>
  <si>
    <t xml:space="preserve">Does the company check that the product and quantity received from suppliers holding GLOBALG.A.P. certificates match the information in the delivery documents and purchase orders?
</t>
  </si>
  <si>
    <t>The company shall have a procedure in place for checking that, for each certified product, the product and quantity received match the information in the delivery documents and purchase orders. A log or other proof of matching delivery documents and purchase orders shall be available. 
N/A if broker does not physically possess the products.</t>
  </si>
  <si>
    <t>CoC SC 2.4</t>
  </si>
  <si>
    <t>Does the company have a written procedure in place for recording and reporting delivery discrepancies during operations, and are products that have been ordered as certified but delivered without the supplier's CoC Number or GGN in sales documents or in delivery note and/or that fail the input/output verification immediately re-labeled as non-certified and handled as non-certified products?</t>
  </si>
  <si>
    <t xml:space="preserve">A written procedure shall be in place for recording and reporting delivery discrepancies, and a log of delivery discrepancies shall be available. Products that have been ordered with a GLOBALG.A.P. claim but delivered without the supplier's CoC Number or GGN in sales documents or in delivery note and/or that fail the input/output verification shall be immediately re-labeled as non-certified and handled as non-certified products. Corrective action by the supplier resulting in a reinstatement of the certification status and in product re-labeling and handling shall be documented. 
No N/A.
</t>
  </si>
  <si>
    <t>CoC SC 2.5</t>
  </si>
  <si>
    <t xml:space="preserve">Does the company have a procedure for systematically filing a complaint with the GLOBALG.A.P. Secretariat (www.globalgap.org/uk_en/who-we-are/about-us/incident-complaint-form) any time a supplier fails the input verification in the GLOBALG.A.P. database (e.g., certificate may be counterfeit, issued to another company, expired), and does the complaint include the supplier's identifying information, including CoC Number and/or GGN?
</t>
  </si>
  <si>
    <t xml:space="preserve">Failure to a find a supplier's certificate number (certificate may be counterfeit), authenticate legal credentials (certificate may be issued to another company), and/or establish certificate validity (certificate may be expired) in the GLOBALG.A.P. database may indicate fraud on the part of the supplier. The company shall have a procedure for systematically filing a complaint with the GLOBALG.A.P. Secretariat (www.globalgap.org/uk_en/who-we-are/about-us/incident-complaint-form) any time a supplier fails the verification in the GLOBALG.A.P. database. The complaint shall include the supplier's CoC Number and/or GGN as well as identifying information. 
No N/A. </t>
  </si>
  <si>
    <t>CoC SC 2.6</t>
  </si>
  <si>
    <t xml:space="preserve">Does the company have a procedure for systematically verifying the expiration date(s) of suppliers' certificates in the GLOBALG.A.P. database before certified products are shipped out to trade partners that request output verification? 
</t>
  </si>
  <si>
    <t>Trade partners purchasing certified products and labeled with GGN and/or CoC Number may request output verification.
The company shall verify the validity of its supplier’s certificate in the GLOBALG.A.P. database. This verification shall occur before or during the goods shipping process and shall be recorded in a log or other documentation protocol. This log/documentation shall be available to inspectors. Products labeled with a GGN and/or CoC Number shall not be shipped if the supplier’s certification status changes from valid during production and storage to non-valid at the time of shipment to trade partners. Output verification requested by trade partners shall be disclosed to the relevant certification body. A clearly documented procedure shall be in place with remedial steps and actions to be taken when a supplier certification status changes from valid during production and storage to non-valid at the time of shipment to trade partners. 
N/A if the trade partner does not request output verification.</t>
  </si>
  <si>
    <t xml:space="preserve">Are the GLOBALG.A.P. word, trademark, and logo, as well as the GGN and CoC Number, used on outgoing products in accordance with the GLOBALG.A.P. General Regulations and the sublicense and certification agreement? 
</t>
  </si>
  <si>
    <t xml:space="preserve">The GLOBALG.A.P. word, trademark, and logo, and the GGN and CoC Number, shall be used on outgoing products in accordance with the GLOBALG.A.P. General Regulations and the sublicense and certification agreement. 
No N/A.
</t>
  </si>
  <si>
    <t>CoC SC 3.1</t>
  </si>
  <si>
    <t>CoC SC 3.2</t>
  </si>
  <si>
    <t xml:space="preserve">Does the company use either the product segregation method or the identity preservation method to ensure traceability of a retail consumer item sold in bulk with the GGN label logo?
</t>
  </si>
  <si>
    <t xml:space="preserve">The company may use the segregation method to ensure traceability to more than one certified producer (or producer group); it may use the identity preservation method to ensure traceability to a certified individual producer (or to a certified Option 2 producer group); or it may use both methods: 
Segregation method:
The segregation method permits mixing of certified products from a variety of certified producers or producer groups. Physical mixing of certified products coming from different certified producers or producer groups shall be documented accordingly, via traceability data linked to a traceability code (e.g., batch number). Certified products shall not be physically mixed with non-certified products (with the exception of multi-ingredient retail consumer items). The company shall label the final product with its CoC Number and a traceability (batch) code which links it to either the CoC Numbers of suppliers or to the GGN of an individual producer (Option 1) or a producer group (Option 2). 
If only some ingredients of a multi-ingredient product come from certified processes, the GGN of the certified producer shall be specified. The different sources of the different ingredients in a multi-ingredient product shall be separately identified, e.g., pangasius (producer # 1 GGN), tilapia (producer # 2 GGN) and the processor’s/packer’s CoC Number shall be specified.
Identity preservation method:
If the GGN is used as the traceability (batch) code, the product identity preservation method shall be used. The identity preservation method prohibits the physical mixing of certified products with other certified or non-certified products. Products from different certified individual producers (Option 1) or from certified producer groups (Option 2) shall not be physically mixed. The identity preservation of products supplied from the individual producer (Option 1) or producer group (Option 2) of origin shall be documented accordingly. The certified product shall be traced back to a certified individual producer (Option 1) or producer group (Option 2).
The company shall label the final identity preserved product with its CoC Number and with the GGNs of the individual producers (Option 1) or producer groups (Option 2) of origin.
</t>
  </si>
  <si>
    <t>CoC SC 3.3</t>
  </si>
  <si>
    <t xml:space="preserve">Does the company’s traceability system comply with the requirements of the CoC standard?
</t>
  </si>
  <si>
    <t xml:space="preserve">Traceability records shall be accurate, complete, and unaltered. For every batch of products sold as certified, the traceability system shall be capable of tracing the product back from the sales invoice to one or more certified supplier(s), either of the trade item itself or items contained in it, and to record and trace the quantity of certified products between receipt and dispatch, including intermediate processing and storage steps. 
No N/A.
</t>
  </si>
  <si>
    <t>CoC SC 3.4</t>
  </si>
  <si>
    <t xml:space="preserve">Does the company have documented procedures for managing/initiating withdrawal/recall from the supply chain or from the market, as appropriate, of certified products, and are these procedures tested annually? 
</t>
  </si>
  <si>
    <t>The company shall have a product withdrawal/recall plan, and the procedure shall be tested annually.
The company shall have a documented procedure that identifies the type of event that may result in a withdrawal/recall, the persons responsible for making decisions on the possible product withdrawal/recall, the mechanism for notifying the next step in the supply chain and the GLOBALG.A.P. approved certification body, and the methods of reconciling stock. The procedures shall be tested annually to ensure that they are effective. This test shall be recorded (e.g., by picking a recently sold batch, identifying the quantity and whereabouts of the product, and verifying whether the next step involved with this batch and the CB can be contacted. Actual communications of the mock recall to the clients are not necessary. A list of telephone numbers and e-mail addresses is sufficient). 
If the company has a valid GFSI recognized post-farm gate certification at the time of the CoC inspection, this control point is considered as complied with. 
No N/A.</t>
  </si>
  <si>
    <t>Does the traceability (batch) code associate a trade item with relevant information for its traceability, and does this code link the batch to the origin of the trade item itself or of the items contained, as well as to the suppliers’ CoC Numbers and/or producers’ GGNs?</t>
  </si>
  <si>
    <t xml:space="preserve">The traceability (batch) code shall associate a trade item with relevant information for its traceability. It shall link the batch to the origin of the trade item itself or of the items contained, as well as to the suppliers’ CoC Numbers or producers’ GGNs. 
No N/A.
</t>
  </si>
  <si>
    <t>CoC SC 4.1</t>
  </si>
  <si>
    <t>CoC SC 4.2</t>
  </si>
  <si>
    <t xml:space="preserve">Does the company use the “GGN” prefix correctly, as per the requirements of the standard?
</t>
  </si>
  <si>
    <t xml:space="preserve">The company shall be identified with a GGN. The GGN identifies a producer (IFA Option 1 certificate) or producer group (IFA Option 2 certificate) and consists of the prefix “GGN” and a 13-digit number.
NOTE: This requirement applies both to on-product labeling and to use on the shipment (transport) documents.
</t>
  </si>
  <si>
    <t>CoC SC 4.3</t>
  </si>
  <si>
    <t xml:space="preserve">Does all transaction and shipment (transport) documentation for the outgoing certified product contain the minimum information required in the standard?
</t>
  </si>
  <si>
    <t>Outgoing sales invoices, shipment (transport) documents in paper or electronic format, and all other documentation related to transactions of certified products shall contain at least the following information:
• GGN or CoC Number: GGN for the individual producer or producer group or CoC Number for the supply chain company 
• Consignment number, if available
• Shipped product name(s) or identification code(s)
• Shipped quantity (weight or number of units)
• Shipping date
• Logistic unit identification codes, if available
• Certification status, stating: “GLOBALG.A.P. certified” (or indicating certification by an entity equivalent to GLOBALG.A.P.) and “GRASP full compliance” whenever applicable (i.e., on all and only those products originating from producers/producer groups in full compliance with the GRASP assessment) and whenever applicable any other GLOBALG.A.P. standard or add-on status (see CoC-SC 5.3).
Positive identification is enough, non-certified status does not need to be identified.
NOTE: This point applies even if there is a written agreement between the CoC company and the client not to identify the product with the GGN and/or the CoC Number.</t>
  </si>
  <si>
    <t>CoC SC 4.4</t>
  </si>
  <si>
    <t xml:space="preserve">Are the logistic units (e.g., pallets, bins) containing certified products labeled with the minimum information requested in the standard?
</t>
  </si>
  <si>
    <t>Logistic units (e.g., pallets, bins) shall be labeled with at least:
•	GGN Number
•	Product name or code
•	Quantity (weight or number of units)
•	Logistic unit code, such as a shipping container code (serial number), which can be used to refer to the GGN Number, product name/code, and quantity communicated in an electronic message such as the dispatch advice or advanced shipping notice. 
•	If the above information is included in the electronic message, only the logistic unit code needs to be printed on the label. A message printout shall be produced to verify all necessary information is given.
•	Additional information may be shown on the label, depending on the requirements of the trading partner.
Logistic units that contain multiple products (e.g., mixed pallets) may be labeled with the logistic unit identifier only, such as the shipping container code (serial number). 
N/A if there is a written agreement available between the company and the client not to identify the product with the GGN Number.</t>
  </si>
  <si>
    <t xml:space="preserve">If the product is not individually labeled (e.g., bulk), does the company include the minimum information requested in the standard?
</t>
  </si>
  <si>
    <t>Supplementary delivery documents shall contain at least:
•	GGN Number
•	Product name or code
•	Quantity (weight or number of units)
•	Traceability (batch) code or producer’s GGN if the supplier is a producer or producer group (identity preservation) or shipping container code (e.g., serial number, license plate)
•	Link to sales document information (e.g., invoice number, delivery note number)
•	Additional information may be shown, depending on the requirements of the trading partner
N/A if there is a written agreement between the company and the client not to identify the product with the GGN Number.</t>
  </si>
  <si>
    <t>CoC SC 5.1</t>
  </si>
  <si>
    <t>CoC SC 5.2</t>
  </si>
  <si>
    <t xml:space="preserve">Has the company been granted approval under the terms of a valid license agreement to use the GGN label logo, and does it have a person responsible for complying with the GGN label logo license terms and conditions?
</t>
  </si>
  <si>
    <t xml:space="preserve">A valid GGN label logo license agreement shall be available and a person responsible for conformance to the GGN label logo license terms and conditions shall be identified. 
No N/A.
</t>
  </si>
  <si>
    <t>CoC SC 5.4</t>
  </si>
  <si>
    <t xml:space="preserve">Does the company use only certified products in packaging bearing the GGN label logo, and does it use only packaging designs with the GGN label logo approved by the GGN label administration?
</t>
  </si>
  <si>
    <t xml:space="preserve">A procedure shall be in place to ensure that only certified products are packaged with the GGN label logo. Any packaging design with the GGN label logo shall be approved by the GGN label administration. 
No N/A.
</t>
  </si>
  <si>
    <t>CoC SC 5.5</t>
  </si>
  <si>
    <t>Does the off-product use of the GGN label logo comply with the terms of the GGN label logo license agreement?</t>
  </si>
  <si>
    <t>All off-product use of the GGN label logo shall conform to the terms of the GGN label logo license agreement. Samples of off-product use of the GGN label logo shall be available for inspection. 
No N/A.</t>
  </si>
  <si>
    <t>CoC SC 5.7</t>
  </si>
  <si>
    <t>Are the trade items with the GGN label logo (e.g., boxes, crates) labeled with the minimum information required by the CoC standard?</t>
  </si>
  <si>
    <t>Trade items with the GGN label logo (e.g., boxes, crates) shall be labeled with at least:
•	GGN for the producer or producer group 
•	Product name or code 
•	Quantity 
•	Traceability (batch) code, or producer’s GGN if the supplier is an individual producer or a producer group (identity preservation)
•	Additional information may be shown on the label, depending on the requirements of the trading partner
No N/A.</t>
  </si>
  <si>
    <t>If the company no longer has a valid license agreement for use of the GGN label logo, has the packaging with the GGN label logo been replaced with packaging without the label, and has all off-product label use been discontinued?</t>
  </si>
  <si>
    <t>If the company no longer has a valid license agreement for use of the GGN label logo, records shall be available of instructions 1) to replace product packaging bearing the GGN label logo with packaging not bearing the label and 2) to discontinue all off-product use of the GGN label logo. A record of destruction or disposal of the remaining packaging with the GGN label logo shall be available.</t>
  </si>
  <si>
    <t>CoC SC 7.2</t>
  </si>
  <si>
    <t>CoC SC 7.3</t>
  </si>
  <si>
    <t xml:space="preserve">Does the company have a food safety system in place at the time of the CoC inspection?
</t>
  </si>
  <si>
    <t xml:space="preserve">If a site processes products derived from animals coming from certified production of livestock or certified processes of aquaculture, that site shall be certified according to a GFSI recognized food safety system or a Codex-Alimentarius-based HACCP system at the time of the CoC inspection. Only the GFSI recognized food safety certificates shall be displayed on the CoC certificate. </t>
  </si>
  <si>
    <t xml:space="preserve">Does the company have documented procedures for managing exceeded legal limits?
</t>
  </si>
  <si>
    <t>If legal limits have been exceeded, the company shall have documented procedures, up-to-date record of all cases, including investigation, remedial actions, closure of each case, and notification to supplier(s), to the producer(s) of origin, and to the certification body.</t>
  </si>
  <si>
    <t>A documented hygiene plan shall detail the most important elements regarding farmed aquatic species health and welfare:
- Water quality
- Cleaning methods
- Cleaning agents (labeled for food contact surfaces, where appropriate)
- Disinfectants
- Application period
- Application frequency 
- Collection and handling of mortalities
The plan shall be implemented and recorded. Workers shall be able to demonstrate awareness at interview. Cross-reference with AQ 03.03. 
No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</si>
</sst>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8"/>
      <name val="Calibri"/>
      <family val="2"/>
      <scheme val="minor"/>
    </font>
    <font>
      <sz val="11"/>
      <color theme="1"/>
      <name val="Calibri"/>
      <family val="2"/>
      <scheme val="minor"/>
    </font>
    <font>
      <sz val="70"/>
      <color rgb="FF00A513"/>
      <name val="Arial Black"/>
      <family val="2"/>
    </font>
    <font>
      <b/>
      <sz val="14"/>
      <color theme="1" tint="0.249977111117893"/>
      <name val="Arial"/>
      <family val="2"/>
    </font>
    <font>
      <sz val="14"/>
      <color theme="1" tint="0.249977111117893"/>
      <name val="Arial"/>
      <family val="2"/>
    </font>
    <font>
      <sz val="9"/>
      <color indexed="8"/>
      <name val="Arial"/>
      <family val="2"/>
    </font>
    <font>
      <sz val="10"/>
      <name val="Arial"/>
      <family val="2"/>
    </font>
    <font>
      <sz val="12"/>
      <color indexed="8"/>
      <name val="Calibri"/>
      <family val="2"/>
    </font>
    <font>
      <b/>
      <sz val="11"/>
      <color rgb="FFFFFFFF"/>
      <name val="Calibri"/>
      <family val="2"/>
      <scheme val="minor"/>
    </font>
    <font>
      <sz val="9"/>
      <color indexed="23"/>
      <name val="Arial"/>
      <family val="2"/>
    </font>
    <font>
      <b/>
      <sz val="20"/>
      <color theme="1" tint="0.249977111117893"/>
      <name val="Arial"/>
      <family val="2"/>
    </font>
    <font>
      <sz val="14"/>
      <color rgb="FFFF0000"/>
      <name val="Arial"/>
      <family val="2"/>
    </font>
    <font>
      <b/>
      <u/>
      <sz val="11"/>
      <color theme="1" tint="0.249977111117893"/>
      <name val="Arial"/>
      <family val="2"/>
    </font>
    <font>
      <sz val="9"/>
      <color theme="1" tint="0.249977111117893"/>
      <name val="Arial"/>
      <family val="2"/>
    </font>
    <font>
      <b/>
      <sz val="9"/>
      <name val="Arial"/>
      <family val="2"/>
    </font>
    <font>
      <b/>
      <sz val="9"/>
      <color theme="1"/>
      <name val="Arial"/>
      <family val="2"/>
    </font>
    <font>
      <sz val="9"/>
      <color theme="1"/>
      <name val="Arial"/>
      <family val="2"/>
    </font>
    <font>
      <sz val="9"/>
      <name val="Arial"/>
      <family val="2"/>
    </font>
    <font>
      <sz val="9"/>
      <color theme="0" tint="-0.499984740745262"/>
      <name val="Arial"/>
      <family val="2"/>
    </font>
    <font>
      <sz val="9"/>
      <color rgb="FFFF0000"/>
      <name val="Arial"/>
      <family val="2"/>
    </font>
    <font>
      <i/>
      <sz val="9"/>
      <name val="Arial"/>
      <family val="2"/>
    </font>
    <font>
      <i/>
      <sz val="9"/>
      <color theme="0" tint="-0.499984740745262"/>
      <name val="Arial"/>
      <family val="2"/>
    </font>
    <font>
      <i/>
      <sz val="9"/>
      <color theme="1"/>
      <name val="Arial"/>
      <family val="2"/>
    </font>
  </fonts>
  <fills count="7">
    <fill>
      <patternFill patternType="none"/>
    </fill>
    <fill>
      <patternFill patternType="gray125"/>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rgb="FF4472C4"/>
        <bgColor rgb="FF4472C4"/>
      </patternFill>
    </fill>
    <fill>
      <patternFill patternType="solid">
        <fgColor rgb="FFFF0000"/>
        <bgColor indexed="64"/>
      </patternFill>
    </fill>
    <fill>
      <patternFill patternType="solid">
        <fgColor theme="0"/>
        <bgColor indexed="64"/>
      </patternFill>
    </fill>
  </fills>
  <borders count="13">
    <border>
      <left/>
      <right/>
      <top/>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4" tint="0.39997558519241921"/>
      </left>
      <right/>
      <top style="thin">
        <color theme="4" tint="0.39997558519241921"/>
      </top>
      <bottom style="thin">
        <color theme="4" tint="0.39997558519241921"/>
      </bottom>
      <diagonal/>
    </border>
    <border>
      <left style="thin">
        <color indexed="64"/>
      </left>
      <right/>
      <top style="thin">
        <color indexed="64"/>
      </top>
      <bottom style="thin">
        <color indexed="64"/>
      </bottom>
      <diagonal/>
    </border>
    <border>
      <left style="thick">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2" fillId="0" borderId="0"/>
    <xf numFmtId="0" fontId="7" fillId="0" borderId="0"/>
    <xf numFmtId="0" fontId="8" fillId="0" borderId="0"/>
  </cellStyleXfs>
  <cellXfs count="53">
    <xf numFmtId="0" fontId="0" fillId="0" borderId="0" xfId="0"/>
    <xf numFmtId="0" fontId="2" fillId="0" borderId="0" xfId="1"/>
    <xf numFmtId="0" fontId="3" fillId="0" borderId="0" xfId="1" applyFont="1" applyAlignment="1">
      <alignment horizontal="center" vertical="top"/>
    </xf>
    <xf numFmtId="0" fontId="5" fillId="0" borderId="0" xfId="1" applyFont="1" applyAlignment="1">
      <alignment horizontal="left" vertical="center" wrapText="1"/>
    </xf>
    <xf numFmtId="0" fontId="5" fillId="0" borderId="0" xfId="1" applyFont="1" applyAlignment="1">
      <alignment horizontal="center" vertical="center"/>
    </xf>
    <xf numFmtId="0" fontId="4" fillId="0" borderId="0" xfId="1" applyFont="1" applyAlignment="1">
      <alignment horizontal="center"/>
    </xf>
    <xf numFmtId="0" fontId="0" fillId="2" borderId="1" xfId="0" applyFill="1" applyBorder="1"/>
    <xf numFmtId="0" fontId="0" fillId="0" borderId="0" xfId="0" applyAlignment="1">
      <alignment horizontal="right"/>
    </xf>
    <xf numFmtId="0" fontId="0" fillId="2" borderId="6" xfId="0" applyFill="1" applyBorder="1"/>
    <xf numFmtId="0" fontId="0" fillId="0" borderId="0" xfId="0" applyAlignment="1">
      <alignment wrapText="1"/>
    </xf>
    <xf numFmtId="0" fontId="0" fillId="0" borderId="6" xfId="0" applyBorder="1"/>
    <xf numFmtId="0" fontId="0" fillId="0" borderId="1" xfId="0" applyBorder="1"/>
    <xf numFmtId="0" fontId="9" fillId="4" borderId="0" xfId="0" applyFont="1" applyFill="1"/>
    <xf numFmtId="0" fontId="12" fillId="0" borderId="0" xfId="1" applyFont="1" applyAlignment="1">
      <alignment horizontal="left" vertical="center"/>
    </xf>
    <xf numFmtId="0" fontId="4" fillId="0" borderId="0" xfId="1" applyFont="1" applyAlignment="1">
      <alignment horizontal="left" vertical="center" wrapText="1"/>
    </xf>
    <xf numFmtId="0" fontId="13" fillId="0" borderId="0" xfId="0" applyFont="1" applyAlignment="1">
      <alignment vertical="center"/>
    </xf>
    <xf numFmtId="0" fontId="14" fillId="0" borderId="0" xfId="0" applyFont="1" applyAlignment="1">
      <alignment horizontal="justify" vertical="center"/>
    </xf>
    <xf numFmtId="0" fontId="11" fillId="0" borderId="0" xfId="1" applyFont="1" applyAlignment="1">
      <alignment horizontal="left" vertical="center" wrapText="1"/>
    </xf>
    <xf numFmtId="0" fontId="15" fillId="3" borderId="12"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11" xfId="0" applyFont="1" applyFill="1" applyBorder="1" applyAlignment="1">
      <alignment horizontal="left" vertical="center" wrapText="1"/>
    </xf>
    <xf numFmtId="0" fontId="16" fillId="0" borderId="0" xfId="0" applyFont="1" applyAlignment="1">
      <alignment vertical="top" wrapText="1"/>
    </xf>
    <xf numFmtId="0" fontId="17" fillId="0" borderId="4" xfId="0" applyFont="1" applyBorder="1" applyAlignment="1">
      <alignment horizontal="left" vertical="top" wrapText="1"/>
    </xf>
    <xf numFmtId="0" fontId="17" fillId="0" borderId="2" xfId="0" applyFont="1" applyBorder="1" applyAlignment="1">
      <alignment horizontal="left" vertical="top" wrapText="1"/>
    </xf>
    <xf numFmtId="0" fontId="18" fillId="0" borderId="2" xfId="0" applyFont="1" applyBorder="1" applyAlignment="1">
      <alignment horizontal="left" vertical="top" wrapText="1"/>
    </xf>
    <xf numFmtId="0" fontId="17" fillId="0" borderId="7" xfId="0" applyFont="1" applyBorder="1" applyAlignment="1">
      <alignment horizontal="left" vertical="top" wrapText="1"/>
    </xf>
    <xf numFmtId="0" fontId="17" fillId="0" borderId="0" xfId="0" applyFont="1" applyAlignment="1">
      <alignment vertical="top" wrapText="1"/>
    </xf>
    <xf numFmtId="0" fontId="6" fillId="0" borderId="2" xfId="0" applyFont="1" applyBorder="1" applyAlignment="1">
      <alignment vertical="top" wrapText="1"/>
    </xf>
    <xf numFmtId="0" fontId="10" fillId="0" borderId="2" xfId="0" applyFont="1" applyBorder="1" applyAlignment="1">
      <alignment vertical="top" wrapText="1"/>
    </xf>
    <xf numFmtId="0" fontId="6" fillId="0" borderId="7" xfId="0" applyFont="1" applyBorder="1" applyAlignment="1">
      <alignment vertical="top" wrapText="1"/>
    </xf>
    <xf numFmtId="0" fontId="17" fillId="0" borderId="2" xfId="0" applyFont="1" applyBorder="1" applyAlignment="1">
      <alignment horizontal="left" vertical="top"/>
    </xf>
    <xf numFmtId="0" fontId="6" fillId="0" borderId="2" xfId="0" applyFont="1" applyBorder="1" applyAlignment="1">
      <alignment horizontal="left" vertical="top" wrapText="1"/>
    </xf>
    <xf numFmtId="0" fontId="10" fillId="0" borderId="2" xfId="0" applyFont="1" applyBorder="1" applyAlignment="1">
      <alignment horizontal="left" vertical="top" wrapText="1"/>
    </xf>
    <xf numFmtId="0" fontId="6" fillId="0" borderId="7" xfId="0" applyFont="1" applyBorder="1" applyAlignment="1">
      <alignment horizontal="left" vertical="top" wrapText="1"/>
    </xf>
    <xf numFmtId="0" fontId="16" fillId="0" borderId="4" xfId="0" applyFont="1" applyBorder="1" applyAlignment="1">
      <alignment horizontal="left" vertical="top" wrapText="1"/>
    </xf>
    <xf numFmtId="0" fontId="17" fillId="6" borderId="2" xfId="0" applyFont="1" applyFill="1" applyBorder="1" applyAlignment="1">
      <alignment horizontal="left" vertical="top" wrapText="1"/>
    </xf>
    <xf numFmtId="0" fontId="18" fillId="6" borderId="2" xfId="0" applyFont="1" applyFill="1" applyBorder="1" applyAlignment="1">
      <alignment horizontal="left" vertical="top" wrapText="1"/>
    </xf>
    <xf numFmtId="0" fontId="19" fillId="6" borderId="2" xfId="0" applyFont="1" applyFill="1" applyBorder="1" applyAlignment="1">
      <alignment horizontal="left" vertical="top" wrapText="1"/>
    </xf>
    <xf numFmtId="0" fontId="6" fillId="6" borderId="7" xfId="0" applyFont="1" applyFill="1" applyBorder="1" applyAlignment="1">
      <alignment horizontal="left" vertical="top" wrapText="1"/>
    </xf>
    <xf numFmtId="0" fontId="19" fillId="0" borderId="2" xfId="0" applyFont="1" applyBorder="1" applyAlignment="1">
      <alignment horizontal="left" vertical="top" wrapText="1"/>
    </xf>
    <xf numFmtId="0" fontId="6" fillId="6" borderId="2" xfId="0" applyFont="1" applyFill="1" applyBorder="1" applyAlignment="1">
      <alignment horizontal="left" vertical="top" wrapText="1"/>
    </xf>
    <xf numFmtId="0" fontId="17" fillId="5" borderId="0" xfId="0" applyFont="1" applyFill="1" applyAlignment="1">
      <alignment vertical="top" wrapText="1"/>
    </xf>
    <xf numFmtId="0" fontId="6" fillId="6" borderId="7" xfId="0" applyFont="1" applyFill="1" applyBorder="1" applyAlignment="1">
      <alignment vertical="top" wrapText="1"/>
    </xf>
    <xf numFmtId="0" fontId="17" fillId="6" borderId="7" xfId="0" applyFont="1" applyFill="1" applyBorder="1" applyAlignment="1">
      <alignment horizontal="left" vertical="top" wrapText="1"/>
    </xf>
    <xf numFmtId="0" fontId="10" fillId="6" borderId="2" xfId="0" applyFont="1" applyFill="1" applyBorder="1" applyAlignment="1">
      <alignment horizontal="left" vertical="top" wrapText="1"/>
    </xf>
    <xf numFmtId="0" fontId="20" fillId="0" borderId="2" xfId="0" applyFont="1" applyBorder="1" applyAlignment="1">
      <alignment horizontal="left" vertical="top" wrapText="1"/>
    </xf>
    <xf numFmtId="0" fontId="18" fillId="0" borderId="2" xfId="0" applyFont="1" applyBorder="1" applyAlignment="1">
      <alignment vertical="top" wrapText="1"/>
    </xf>
    <xf numFmtId="0" fontId="17" fillId="0" borderId="10" xfId="0" applyFont="1" applyBorder="1" applyAlignment="1">
      <alignment horizontal="left" vertical="top" wrapText="1"/>
    </xf>
    <xf numFmtId="0" fontId="17" fillId="0" borderId="5" xfId="0" applyFont="1" applyBorder="1" applyAlignment="1">
      <alignment horizontal="left" vertical="top" wrapText="1"/>
    </xf>
    <xf numFmtId="0" fontId="18" fillId="0" borderId="5" xfId="0" applyFont="1" applyBorder="1" applyAlignment="1">
      <alignment horizontal="left" vertical="top" wrapText="1"/>
    </xf>
    <xf numFmtId="0" fontId="17" fillId="0" borderId="9" xfId="0" applyFont="1" applyBorder="1" applyAlignment="1">
      <alignment horizontal="left" vertical="top" wrapText="1"/>
    </xf>
    <xf numFmtId="0" fontId="17" fillId="0" borderId="8" xfId="0" applyFont="1" applyBorder="1" applyAlignment="1">
      <alignment vertical="top" wrapText="1"/>
    </xf>
    <xf numFmtId="0" fontId="0" fillId="0" borderId="0" xfId="0" applyAlignment="1">
      <alignment horizontal="center"/>
    </xf>
  </cellXfs>
  <cellStyles count="4">
    <cellStyle name="Normal" xfId="0" builtinId="0"/>
    <cellStyle name="Normal 2" xfId="2" xr:uid="{00000000-0005-0000-0000-000001000000}"/>
    <cellStyle name="Normal 3" xfId="3" xr:uid="{00000000-0005-0000-0000-000002000000}"/>
    <cellStyle name="Standard 2" xfId="1" xr:uid="{00000000-0005-0000-0000-000003000000}"/>
  </cellStyles>
  <dxfs count="68">
    <dxf>
      <font>
        <strike val="0"/>
      </font>
      <fill>
        <patternFill>
          <bgColor theme="0" tint="-0.14996795556505021"/>
        </patternFill>
      </fill>
    </dxf>
    <dxf>
      <font>
        <b/>
        <i val="0"/>
      </font>
    </dxf>
    <dxf>
      <font>
        <b val="0"/>
        <i/>
      </font>
    </dxf>
    <dxf>
      <font>
        <strike val="0"/>
      </font>
      <fill>
        <patternFill>
          <bgColor theme="0" tint="-0.14996795556505021"/>
        </patternFill>
      </fill>
    </dxf>
    <dxf>
      <font>
        <b/>
        <i val="0"/>
      </font>
    </dxf>
    <dxf>
      <font>
        <b val="0"/>
        <i val="0"/>
        <strike val="0"/>
        <condense val="0"/>
        <extend val="0"/>
        <outline val="0"/>
        <shadow val="0"/>
        <u val="none"/>
        <vertAlign val="baseline"/>
        <sz val="9"/>
        <color theme="1"/>
        <name val="Arial"/>
        <scheme val="none"/>
      </font>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theme="1"/>
        <name val="Arial"/>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theme="1"/>
        <name val="Arial"/>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auto="1"/>
        <name val="Arial"/>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theme="1"/>
        <name val="Arial"/>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strike val="0"/>
        <outline val="0"/>
        <shadow val="0"/>
        <u val="none"/>
        <vertAlign val="baseline"/>
        <sz val="9"/>
        <color theme="1"/>
        <name val="Arial"/>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strike val="0"/>
        <outline val="0"/>
        <shadow val="0"/>
        <u val="none"/>
        <vertAlign val="baseline"/>
        <sz val="9"/>
        <color theme="1"/>
        <name val="Arial"/>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strike val="0"/>
        <outline val="0"/>
        <shadow val="0"/>
        <u val="none"/>
        <vertAlign val="baseline"/>
        <sz val="9"/>
        <color theme="1"/>
        <name val="Arial"/>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strike val="0"/>
        <outline val="0"/>
        <shadow val="0"/>
        <u val="none"/>
        <vertAlign val="baseline"/>
        <sz val="9"/>
        <color theme="1"/>
        <name val="Arial"/>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9"/>
        <color theme="1"/>
        <name val="Arial"/>
        <scheme val="none"/>
      </font>
      <alignment horizontal="left" vertical="top" textRotation="0" wrapText="1" indent="0" justifyLastLine="0" shrinkToFit="0" readingOrder="0"/>
      <protection locked="1" hidden="0"/>
    </dxf>
    <dxf>
      <border>
        <bottom style="thin">
          <color indexed="64"/>
        </bottom>
      </border>
    </dxf>
    <dxf>
      <font>
        <b/>
        <strike val="0"/>
        <outline val="0"/>
        <shadow val="0"/>
        <u val="none"/>
        <vertAlign val="baseline"/>
        <sz val="9"/>
        <color theme="1"/>
        <name val="Arial"/>
        <scheme val="none"/>
      </font>
      <alignmen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numFmt numFmtId="0" formatCode="General"/>
    </dxf>
    <dxf>
      <numFmt numFmtId="0" formatCode="General"/>
    </dxf>
    <dxf>
      <font>
        <b/>
        <i val="0"/>
        <strike val="0"/>
        <condense val="0"/>
        <extend val="0"/>
        <outline val="0"/>
        <shadow val="0"/>
        <u val="none"/>
        <vertAlign val="baseline"/>
        <sz val="11"/>
        <color rgb="FFFFFFFF"/>
        <name val="Calibri"/>
        <scheme val="minor"/>
      </font>
      <fill>
        <patternFill patternType="solid">
          <fgColor rgb="FF4472C4"/>
          <bgColor rgb="FF4472C4"/>
        </patternFill>
      </fill>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theme="4" tint="0.39997558519241921"/>
        </left>
        <right/>
        <top style="thin">
          <color theme="4" tint="0.39997558519241921"/>
        </top>
        <bottom style="thin">
          <color theme="4" tint="0.39997558519241921"/>
        </bottom>
        <vertical/>
        <horizontal/>
      </border>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s>
  <tableStyles count="0" defaultTableStyle="TableStyleMedium2" defaultPivotStyle="PivotStyleMedium9"/>
  <colors>
    <mruColors>
      <color rgb="FF00A0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762000</xdr:rowOff>
    </xdr:from>
    <xdr:to>
      <xdr:col>0</xdr:col>
      <xdr:colOff>0</xdr:colOff>
      <xdr:row>3</xdr:row>
      <xdr:rowOff>73933</xdr:rowOff>
    </xdr:to>
    <xdr:pic>
      <xdr:nvPicPr>
        <xdr:cNvPr id="2" name="Grafik 5">
          <a:extLst>
            <a:ext uri="{FF2B5EF4-FFF2-40B4-BE49-F238E27FC236}">
              <a16:creationId xmlns:a16="http://schemas.microsoft.com/office/drawing/2014/main" id="{B286EF97-F2DF-4F47-AC10-602F570A93C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43000"/>
          <a:ext cx="3444875" cy="43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42863</xdr:colOff>
      <xdr:row>0</xdr:row>
      <xdr:rowOff>747713</xdr:rowOff>
    </xdr:from>
    <xdr:to>
      <xdr:col>0</xdr:col>
      <xdr:colOff>3485017</xdr:colOff>
      <xdr:row>1</xdr:row>
      <xdr:rowOff>64408</xdr:rowOff>
    </xdr:to>
    <xdr:pic>
      <xdr:nvPicPr>
        <xdr:cNvPr id="3" name="Grafik 5">
          <a:extLst>
            <a:ext uri="{FF2B5EF4-FFF2-40B4-BE49-F238E27FC236}">
              <a16:creationId xmlns:a16="http://schemas.microsoft.com/office/drawing/2014/main" id="{92E40C6A-F4E9-4766-8F74-6E62D046CAE8}"/>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3" y="1109663"/>
          <a:ext cx="3444875" cy="421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42863</xdr:colOff>
      <xdr:row>0</xdr:row>
      <xdr:rowOff>747713</xdr:rowOff>
    </xdr:from>
    <xdr:to>
      <xdr:col>0</xdr:col>
      <xdr:colOff>3485017</xdr:colOff>
      <xdr:row>1</xdr:row>
      <xdr:rowOff>64408</xdr:rowOff>
    </xdr:to>
    <xdr:pic>
      <xdr:nvPicPr>
        <xdr:cNvPr id="4" name="Grafik 5">
          <a:extLst>
            <a:ext uri="{FF2B5EF4-FFF2-40B4-BE49-F238E27FC236}">
              <a16:creationId xmlns:a16="http://schemas.microsoft.com/office/drawing/2014/main" id="{EA26B9E4-7A8C-4526-8191-0AA74D9C27E4}"/>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3" y="1443038"/>
          <a:ext cx="3442154" cy="412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Is" displayName="PIs" ref="A1:W258" totalsRowShown="0" headerRowDxfId="67" dataDxfId="66">
  <autoFilter ref="A1:W258" xr:uid="{00000000-0009-0000-0100-000001000000}">
    <filterColumn colId="2">
      <filters>
        <filter val="AQ-GFS 22.02.03"/>
      </filters>
    </filterColumn>
  </autoFilter>
  <tableColumns count="23">
    <tableColumn id="1" xr3:uid="{00000000-0010-0000-0000-000001000000}" name="GUID" dataDxfId="65"/>
    <tableColumn id="17" xr3:uid="{00000000-0010-0000-0000-000011000000}" name="Column1" dataDxfId="64"/>
    <tableColumn id="2" xr3:uid="{00000000-0010-0000-0000-000002000000}" name="Number" dataDxfId="63"/>
    <tableColumn id="3" xr3:uid="{00000000-0010-0000-0000-000003000000}" name="PGUID" dataDxfId="62"/>
    <tableColumn id="4" xr3:uid="{00000000-0010-0000-0000-000004000000}" name="P" dataDxfId="61"/>
    <tableColumn id="5" xr3:uid="{00000000-0010-0000-0000-000005000000}" name="CGUID" dataDxfId="60"/>
    <tableColumn id="6" xr3:uid="{00000000-0010-0000-0000-000006000000}" name="C" dataDxfId="59"/>
    <tableColumn id="7" xr3:uid="{00000000-0010-0000-0000-000007000000}" name="L" dataDxfId="58"/>
    <tableColumn id="8" xr3:uid="{00000000-0010-0000-0000-000008000000}" name="LGUID" dataDxfId="57">
      <calculatedColumnFormula>INDEX(Level[Level],MATCH(PIs[[#This Row],[L]],Level[GUID],0),1)</calculatedColumnFormula>
    </tableColumn>
    <tableColumn id="9" xr3:uid="{00000000-0010-0000-0000-000009000000}" name="MGUID" dataDxfId="56"/>
    <tableColumn id="10" xr3:uid="{00000000-0010-0000-0000-00000A000000}" name="M" dataDxfId="55"/>
    <tableColumn id="11" xr3:uid="{00000000-0010-0000-0000-00000B000000}" name="JG" dataDxfId="54"/>
    <tableColumn id="12" xr3:uid="{00000000-0010-0000-0000-00000C000000}" name="GG" dataDxfId="53"/>
    <tableColumn id="13" xr3:uid="{00000000-0010-0000-0000-00000D000000}" name="SGUID" dataDxfId="52"/>
    <tableColumn id="14" xr3:uid="{00000000-0010-0000-0000-00000E000000}" name="S" dataDxfId="51">
      <calculatedColumnFormula>INDEX(allsections[[S]:[Order]],MATCH(PIs[[#This Row],[SGUID]],allsections[SGUID],0),1)</calculatedColumnFormula>
    </tableColumn>
    <tableColumn id="18" xr3:uid="{00000000-0010-0000-0000-000012000000}" name="Sbody" dataDxfId="50">
      <calculatedColumnFormula>INDEX(allsections[[S]:[Order]],MATCH(PIs[[#This Row],[SGUID]],allsections[SGUID],0),2)</calculatedColumnFormula>
    </tableColumn>
    <tableColumn id="19" xr3:uid="{00000000-0010-0000-0000-000013000000}" name="Order" dataDxfId="49">
      <calculatedColumnFormula>INDEX(allsections[[S]:[Order]],MATCH(PIs[[#This Row],[SGUID]],allsections[SGUID],0),3)</calculatedColumnFormula>
    </tableColumn>
    <tableColumn id="15" xr3:uid="{00000000-0010-0000-0000-00000F000000}" name="SSGUID" dataDxfId="48"/>
    <tableColumn id="16" xr3:uid="{00000000-0010-0000-0000-000010000000}" name="SS" dataDxfId="47">
      <calculatedColumnFormula>INDEX(allsections[[S]:[Order]],MATCH(PIs[[#This Row],[SSGUID]],allsections[SGUID],0),1)</calculatedColumnFormula>
    </tableColumn>
    <tableColumn id="20" xr3:uid="{00000000-0010-0000-0000-000014000000}" name="Ssbody" dataDxfId="46">
      <calculatedColumnFormula>INDEX(allsections[[S]:[Order]],MATCH(PIs[[#This Row],[SSGUID]],allsections[SGUID],0),2)</calculatedColumnFormula>
    </tableColumn>
    <tableColumn id="21" xr3:uid="{00000000-0010-0000-0000-000015000000}" name="Column2" dataDxfId="45">
      <calculatedColumnFormula>INDEX(S2PQ_relational[],MATCH(PIs[[#This Row],[GUID]],S2PQ_relational[PIGUID],0),2)</calculatedColumnFormula>
    </tableColumn>
    <tableColumn id="22" xr3:uid="{00000000-0010-0000-0000-000016000000}" name="NA Exempt" dataDxfId="44"/>
    <tableColumn id="23" xr3:uid="{00000000-0010-0000-0000-000017000000}" name="PHU" dataDxfId="43"/>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9000000}" name="Checklist48" displayName="Checklist48" ref="A1:I353" totalsRowShown="0" headerRowDxfId="18" dataDxfId="16" headerRowBorderDxfId="17" tableBorderDxfId="15" totalsRowBorderDxfId="14">
  <autoFilter ref="A1:I353" xr:uid="{00000000-0009-0000-0100-000007000000}"/>
  <tableColumns count="9">
    <tableColumn id="16" xr3:uid="{00000000-0010-0000-0900-000010000000}" name="IFA v6 SMART/GFS" dataDxfId="13"/>
    <tableColumn id="4" xr3:uid="{00000000-0010-0000-0900-000004000000}" name="Principle" dataDxfId="12"/>
    <tableColumn id="8" xr3:uid="{00000000-0010-0000-0900-000008000000}" name="Criteria" dataDxfId="11"/>
    <tableColumn id="11" xr3:uid="{00000000-0010-0000-0900-00000B000000}" name="Level" dataDxfId="10"/>
    <tableColumn id="17" xr3:uid="{00000000-0010-0000-0900-000011000000}" name="IFA v5.4-1-GFS" dataDxfId="9"/>
    <tableColumn id="23" xr3:uid="{00000000-0010-0000-0900-000017000000}" name="Comparison IFA v5.2_x000a_with v5.4-1-GFS" dataDxfId="8"/>
    <tableColumn id="18" xr3:uid="{00000000-0010-0000-0900-000012000000}" name="Control point" dataDxfId="7"/>
    <tableColumn id="21" xr3:uid="{00000000-0010-0000-0900-000015000000}" name="Compliance criteria " dataDxfId="6"/>
    <tableColumn id="9" xr3:uid="{00000000-0010-0000-0900-000009000000}" name="Level " dataDxfId="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allsections" displayName="allsections" ref="A2:D337" totalsRowShown="0">
  <sortState xmlns:xlrd2="http://schemas.microsoft.com/office/spreadsheetml/2017/richdata2" ref="A3:D337">
    <sortCondition ref="D2:D337"/>
  </sortState>
  <tableColumns count="4">
    <tableColumn id="1" xr3:uid="{00000000-0010-0000-0100-000001000000}" name="SGUID"/>
    <tableColumn id="2" xr3:uid="{00000000-0010-0000-0100-000002000000}" name="S"/>
    <tableColumn id="3" xr3:uid="{00000000-0010-0000-0100-000003000000}" name="Sbody"/>
    <tableColumn id="4" xr3:uid="{00000000-0010-0000-0100-000004000000}" name="Order"/>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unique_sections" displayName="unique_sections" ref="F2:I30" totalsRowShown="0">
  <autoFilter ref="F2:I30" xr:uid="{00000000-0009-0000-0100-000004000000}"/>
  <sortState xmlns:xlrd2="http://schemas.microsoft.com/office/spreadsheetml/2017/richdata2" ref="F3:I30">
    <sortCondition ref="I2:I3"/>
  </sortState>
  <tableColumns count="4">
    <tableColumn id="1" xr3:uid="{00000000-0010-0000-0200-000001000000}" name="SGUID" dataDxfId="42"/>
    <tableColumn id="2" xr3:uid="{00000000-0010-0000-0200-000002000000}" name="S" dataDxfId="41">
      <calculatedColumnFormula>INDEX(allsections[[S]:[Order]],MATCH(unique_sections[[#This Row],[SGUID]],allsections[SGUID],0),1)</calculatedColumnFormula>
    </tableColumn>
    <tableColumn id="3" xr3:uid="{00000000-0010-0000-0200-000003000000}" name="Sbody" dataDxfId="40">
      <calculatedColumnFormula>INDEX(allsections[[S]:[Order]],MATCH(unique_sections[[#This Row],[SGUID]],allsections[SGUID],0),2)</calculatedColumnFormula>
    </tableColumn>
    <tableColumn id="4" xr3:uid="{00000000-0010-0000-0200-000004000000}" name="Order" dataDxfId="39">
      <calculatedColumnFormula>INDEX(allsections[[S]:[Order]],MATCH(unique_sections[[#This Row],[SGUID]],allsections[SGUID],0),3)</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sectionsubsection" displayName="sectionsubsection" ref="P2:V260" totalsRowShown="0">
  <autoFilter ref="P2:V260" xr:uid="{00000000-0009-0000-0100-000005000000}"/>
  <tableColumns count="7">
    <tableColumn id="1" xr3:uid="{00000000-0010-0000-0300-000001000000}" name="Section GUID" dataDxfId="38"/>
    <tableColumn id="2" xr3:uid="{00000000-0010-0000-0300-000002000000}" name="Subsection GUID" dataDxfId="37"/>
    <tableColumn id="3" xr3:uid="{00000000-0010-0000-0300-000003000000}" name="Title" dataDxfId="36">
      <calculatedColumnFormula>P3&amp;Q3</calculatedColumnFormula>
    </tableColumn>
    <tableColumn id="4" xr3:uid="{00000000-0010-0000-0300-000004000000}" name="S Order" dataDxfId="35">
      <calculatedColumnFormula>INDEX(allsections[[S]:[Order]],MATCH(P3,allsections[SGUID],0),3)</calculatedColumnFormula>
    </tableColumn>
    <tableColumn id="5" xr3:uid="{00000000-0010-0000-0300-000005000000}" name="SS Order" dataDxfId="34">
      <calculatedColumnFormula>INDEX(allsections[[S]:[Order]],MATCH(Q3,allsections[SGUID],0),3)</calculatedColumnFormula>
    </tableColumn>
    <tableColumn id="6" xr3:uid="{00000000-0010-0000-0300-000006000000}" name="GUID" dataDxfId="33">
      <calculatedColumnFormula>IF(sectionsubsection[[#This Row],[Schon da?]]=1,INDEX(sectionsubsection_download[],MATCH(sectionsubsection[[#This Row],[Title]],sectionsubsection_download[Title],0),6),INDEX(sectionsubsection10[],MATCH(sectionsubsection[[#This Row],[Title]],sectionsubsection10[Title],0),6))</calculatedColumnFormula>
    </tableColumn>
    <tableColumn id="7" xr3:uid="{00000000-0010-0000-0300-000007000000}" name="Schon da?" dataDxfId="32">
      <calculatedColumnFormula>COUNTIF(Z:Z,sectionsubsection[[#This Row],[Title]])</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unique_sub" displayName="unique_sub" ref="K2:N52" totalsRowShown="0">
  <autoFilter ref="K2:N52" xr:uid="{00000000-0009-0000-0100-000006000000}"/>
  <tableColumns count="4">
    <tableColumn id="1" xr3:uid="{00000000-0010-0000-0400-000001000000}" name="SSGUID" dataDxfId="31"/>
    <tableColumn id="2" xr3:uid="{00000000-0010-0000-0400-000002000000}" name="SS" dataDxfId="30">
      <calculatedColumnFormula>INDEX(allsections[[S]:[Order]],MATCH(unique_sub[[#This Row],[SSGUID]],allsections[SGUID],0),1)</calculatedColumnFormula>
    </tableColumn>
    <tableColumn id="3" xr3:uid="{00000000-0010-0000-0400-000003000000}" name="Ssbody" dataDxfId="29">
      <calculatedColumnFormula>INDEX(allsections[[S]:[Order]],MATCH(unique_sub[[#This Row],[SSGUID]],allsections[SGUID],0),2)</calculatedColumnFormula>
    </tableColumn>
    <tableColumn id="4" xr3:uid="{00000000-0010-0000-0400-000004000000}" name="Order" dataDxfId="28">
      <calculatedColumnFormula>INDEX(allsections[[S]:[Order]],MATCH(unique_sub[[#This Row],[SSGUID]],allsections[SGUID],0),3)</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sectionsubsection_download" displayName="sectionsubsection_download" ref="X2:AC297" totalsRowShown="0">
  <tableColumns count="6">
    <tableColumn id="1" xr3:uid="{00000000-0010-0000-0500-000001000000}" name="Section GUID" dataDxfId="27"/>
    <tableColumn id="2" xr3:uid="{00000000-0010-0000-0500-000002000000}" name="Subsection GUID" dataDxfId="26"/>
    <tableColumn id="3" xr3:uid="{00000000-0010-0000-0500-000003000000}" name="Title" dataDxfId="25"/>
    <tableColumn id="4" xr3:uid="{00000000-0010-0000-0500-000004000000}" name="S Order" dataDxfId="24">
      <calculatedColumnFormula>INDEX(allsections[[S]:[Order]],MATCH(X3,allsections[SGUID],0),3)</calculatedColumnFormula>
    </tableColumn>
    <tableColumn id="5" xr3:uid="{00000000-0010-0000-0500-000005000000}" name="SS Order" dataDxfId="23">
      <calculatedColumnFormula>INDEX(allsections[[S]:[Order]],MATCH(Y3,allsections[SGUID],0),3)</calculatedColumnFormula>
    </tableColumn>
    <tableColumn id="6" xr3:uid="{00000000-0010-0000-0500-000006000000}" name="GUID" dataDxfId="22"/>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sectionsubsection10" displayName="sectionsubsection10" ref="AE2:AJ3" insertRow="1" totalsRowShown="0" headerRowDxfId="21">
  <autoFilter ref="AE2:AJ3" xr:uid="{00000000-0009-0000-0100-000009000000}"/>
  <tableColumns count="6">
    <tableColumn id="1" xr3:uid="{00000000-0010-0000-0600-000001000000}" name="Section GUID"/>
    <tableColumn id="2" xr3:uid="{00000000-0010-0000-0600-000002000000}" name="Subsection GUID"/>
    <tableColumn id="3" xr3:uid="{00000000-0010-0000-0600-000003000000}" name="Title"/>
    <tableColumn id="4" xr3:uid="{00000000-0010-0000-0600-000004000000}" name="S Order"/>
    <tableColumn id="5" xr3:uid="{00000000-0010-0000-0600-000005000000}" name="SS Order"/>
    <tableColumn id="6" xr3:uid="{00000000-0010-0000-0600-000006000000}" name="GUID"/>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7000000}" name="S2PQ_relational" displayName="S2PQ_relational" ref="A1:D261" totalsRowShown="0">
  <autoFilter ref="A1:D261" xr:uid="{00000000-0009-0000-0100-00000B000000}">
    <filterColumn colId="1" hiddenButton="1"/>
  </autoFilter>
  <tableColumns count="4">
    <tableColumn id="1" xr3:uid="{00000000-0010-0000-0700-000001000000}" name="PIGUID"/>
    <tableColumn id="2" xr3:uid="{00000000-0010-0000-0700-000002000000}" name="PQGUID"/>
    <tableColumn id="3" xr3:uid="{00000000-0010-0000-0700-000003000000}" name="N:N ID" dataDxfId="20">
      <calculatedColumnFormula>S2PQ_relational[[#This Row],[PIGUID]]&amp;S2PQ_relational[[#This Row],[PQGUID]]</calculatedColumnFormula>
    </tableColumn>
    <tableColumn id="4" xr3:uid="{00000000-0010-0000-0700-000004000000}" name="PIGUID &amp; &quot;NO&quot;" dataDxfId="19">
      <calculatedColumnFormula>IF(INDEX(#REF!,MATCH(S2PQ_relational[[#This Row],[PQGUID]],#REF!,0),5)="no",S2PQ_relational[[#This Row],[PIGUID]]&amp;"NO","-")</calculatedColumnFormula>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Level" displayName="Level" ref="A3:B7" totalsRowShown="0">
  <autoFilter ref="A3:B7" xr:uid="{00000000-0009-0000-0100-000008000000}"/>
  <tableColumns count="2">
    <tableColumn id="1" xr3:uid="{00000000-0010-0000-0800-000001000000}" name="GUID"/>
    <tableColumn id="2" xr3:uid="{00000000-0010-0000-0800-000002000000}" name="Leve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1.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table" Target="../tables/table8.xml"/></Relationships>
</file>

<file path=xl/worksheets/_rels/sheet5.xml.rels><?xml version="1.0" encoding="UTF-8" standalone="yes"?>
<Relationships xmlns="http://schemas.openxmlformats.org/package/2006/relationships"><Relationship Id="rId1" Type="http://schemas.openxmlformats.org/officeDocument/2006/relationships/table" Target="../tables/table9.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workbookViewId="0">
      <selection activeCell="C2" sqref="C2"/>
    </sheetView>
  </sheetViews>
  <sheetFormatPr defaultRowHeight="15" x14ac:dyDescent="0.25"/>
  <cols>
    <col min="1" max="1" width="17.5703125" bestFit="1" customWidth="1"/>
    <col min="2" max="2" width="118.85546875" bestFit="1" customWidth="1"/>
  </cols>
  <sheetData>
    <row r="1" spans="1:3" x14ac:dyDescent="0.25">
      <c r="A1" t="s">
        <v>0</v>
      </c>
      <c r="C1" t="s">
        <v>1</v>
      </c>
    </row>
    <row r="2" spans="1:3" x14ac:dyDescent="0.25">
      <c r="A2" s="7" t="s">
        <v>2</v>
      </c>
      <c r="B2" t="s">
        <v>3</v>
      </c>
      <c r="C2" t="s">
        <v>4</v>
      </c>
    </row>
    <row r="3" spans="1:3" x14ac:dyDescent="0.25">
      <c r="A3" s="7" t="s">
        <v>5</v>
      </c>
      <c r="B3" t="s">
        <v>6</v>
      </c>
      <c r="C3" t="s">
        <v>7</v>
      </c>
    </row>
    <row r="4" spans="1:3" x14ac:dyDescent="0.25">
      <c r="A4" s="7" t="s">
        <v>8</v>
      </c>
      <c r="B4" t="s">
        <v>9</v>
      </c>
    </row>
    <row r="5" spans="1:3" x14ac:dyDescent="0.25">
      <c r="A5" s="7" t="s">
        <v>10</v>
      </c>
    </row>
    <row r="6" spans="1:3" x14ac:dyDescent="0.25">
      <c r="A6">
        <v>1</v>
      </c>
      <c r="B6" t="s">
        <v>11</v>
      </c>
    </row>
    <row r="7" spans="1:3" x14ac:dyDescent="0.25">
      <c r="A7">
        <v>2</v>
      </c>
      <c r="B7" t="s">
        <v>12</v>
      </c>
    </row>
    <row r="8" spans="1:3" x14ac:dyDescent="0.25">
      <c r="A8">
        <v>3</v>
      </c>
      <c r="B8" t="s">
        <v>13</v>
      </c>
    </row>
    <row r="9" spans="1:3" x14ac:dyDescent="0.25">
      <c r="A9">
        <v>4</v>
      </c>
      <c r="B9" t="s">
        <v>14</v>
      </c>
    </row>
    <row r="10" spans="1:3" x14ac:dyDescent="0.25">
      <c r="A10">
        <v>5</v>
      </c>
      <c r="B10" t="s">
        <v>15</v>
      </c>
    </row>
    <row r="11" spans="1:3" x14ac:dyDescent="0.25">
      <c r="A11">
        <v>6</v>
      </c>
      <c r="B11" t="s">
        <v>16</v>
      </c>
    </row>
    <row r="12" spans="1:3" x14ac:dyDescent="0.25">
      <c r="A12">
        <v>7</v>
      </c>
      <c r="B12" t="s">
        <v>17</v>
      </c>
    </row>
    <row r="13" spans="1:3" x14ac:dyDescent="0.25">
      <c r="A13">
        <v>8</v>
      </c>
      <c r="B13" t="s">
        <v>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58"/>
  <sheetViews>
    <sheetView zoomScale="85" zoomScaleNormal="85" workbookViewId="0">
      <selection activeCell="G96" sqref="G96"/>
    </sheetView>
  </sheetViews>
  <sheetFormatPr defaultRowHeight="15" x14ac:dyDescent="0.25"/>
  <cols>
    <col min="3" max="3" width="10.85546875" bestFit="1" customWidth="1"/>
    <col min="4" max="4" width="9.140625" bestFit="1" customWidth="1"/>
    <col min="6" max="6" width="26.5703125" bestFit="1" customWidth="1"/>
    <col min="9" max="9" width="8.85546875" customWidth="1"/>
    <col min="10" max="10" width="10" bestFit="1" customWidth="1"/>
    <col min="15" max="15" width="36.85546875" customWidth="1"/>
    <col min="18" max="18" width="10.140625" bestFit="1" customWidth="1"/>
  </cols>
  <sheetData>
    <row r="1" spans="1:23" x14ac:dyDescent="0.25">
      <c r="A1" t="s">
        <v>19</v>
      </c>
      <c r="B1" t="s">
        <v>20</v>
      </c>
      <c r="C1" t="s">
        <v>21</v>
      </c>
      <c r="D1" t="s">
        <v>22</v>
      </c>
      <c r="E1" t="s">
        <v>23</v>
      </c>
      <c r="F1" t="s">
        <v>24</v>
      </c>
      <c r="G1" t="s">
        <v>25</v>
      </c>
      <c r="H1" t="s">
        <v>26</v>
      </c>
      <c r="I1" t="s">
        <v>27</v>
      </c>
      <c r="J1" t="s">
        <v>28</v>
      </c>
      <c r="K1" t="s">
        <v>29</v>
      </c>
      <c r="L1" t="s">
        <v>30</v>
      </c>
      <c r="M1" t="s">
        <v>31</v>
      </c>
      <c r="N1" t="s">
        <v>32</v>
      </c>
      <c r="O1" t="s">
        <v>33</v>
      </c>
      <c r="P1" t="s">
        <v>34</v>
      </c>
      <c r="Q1" t="s">
        <v>35</v>
      </c>
      <c r="R1" t="s">
        <v>36</v>
      </c>
      <c r="S1" t="s">
        <v>37</v>
      </c>
      <c r="T1" t="s">
        <v>38</v>
      </c>
      <c r="U1" t="s">
        <v>39</v>
      </c>
      <c r="V1" t="s">
        <v>40</v>
      </c>
      <c r="W1" t="s">
        <v>41</v>
      </c>
    </row>
    <row r="2" spans="1:23" hidden="1" x14ac:dyDescent="0.25">
      <c r="A2" t="s">
        <v>42</v>
      </c>
      <c r="C2" t="s">
        <v>43</v>
      </c>
      <c r="D2" t="s">
        <v>44</v>
      </c>
      <c r="E2" t="s">
        <v>45</v>
      </c>
      <c r="F2" t="s">
        <v>46</v>
      </c>
      <c r="G2" t="s">
        <v>47</v>
      </c>
      <c r="H2" t="s">
        <v>48</v>
      </c>
      <c r="I2" t="str">
        <f>INDEX(Level[Level],MATCH(PIs[[#This Row],[L]],Level[GUID],0),1)</f>
        <v>Minor Must</v>
      </c>
      <c r="N2" t="s">
        <v>49</v>
      </c>
      <c r="O2" t="str">
        <f>INDEX(allsections[[S]:[Order]],MATCH(PIs[[#This Row],[SGUID]],allsections[SGUID],0),1)</f>
        <v>AQ 25 HOLDING AND CROWDING FACILITIES</v>
      </c>
      <c r="P2" t="str">
        <f>INDEX(allsections[[S]:[Order]],MATCH(PIs[[#This Row],[SGUID]],allsections[SGUID],0),2)</f>
        <v>-</v>
      </c>
      <c r="Q2">
        <f>INDEX(allsections[[S]:[Order]],MATCH(PIs[[#This Row],[SGUID]],allsections[SGUID],0),3)</f>
        <v>25</v>
      </c>
      <c r="R2" t="s">
        <v>50</v>
      </c>
      <c r="S2" t="str">
        <f>INDEX(allsections[[S]:[Order]],MATCH(PIs[[#This Row],[SSGUID]],allsections[SGUID],0),1)</f>
        <v>AQ 25.01 Farmed aquatic species welfare in holding and crowding facilities, including live well boat transfer, and/or prior to slaughter</v>
      </c>
      <c r="T2" t="str">
        <f>INDEX(allsections[[S]:[Order]],MATCH(PIs[[#This Row],[SSGUID]],allsections[SGUID],0),2)</f>
        <v>Minimizing stress of the farmed aquatic species immediately prior to slaughter is necessary to prevent welfare problems.</v>
      </c>
      <c r="U2" t="str">
        <f>INDEX(S2PQ_relational[],MATCH(PIs[[#This Row],[GUID]],S2PQ_relational[PIGUID],0),2)</f>
        <v>01gXNYRyznYN2X6gYOfzLQ</v>
      </c>
      <c r="V2" t="b">
        <v>0</v>
      </c>
    </row>
    <row r="3" spans="1:23" ht="409.5" hidden="1" x14ac:dyDescent="0.25">
      <c r="A3" t="s">
        <v>51</v>
      </c>
      <c r="C3" t="s">
        <v>52</v>
      </c>
      <c r="D3" t="s">
        <v>53</v>
      </c>
      <c r="E3" t="s">
        <v>54</v>
      </c>
      <c r="F3" t="s">
        <v>55</v>
      </c>
      <c r="G3" s="9" t="s">
        <v>56</v>
      </c>
      <c r="H3" t="s">
        <v>57</v>
      </c>
      <c r="I3" t="str">
        <f>INDEX(Level[Level],MATCH(PIs[[#This Row],[L]],Level[GUID],0),1)</f>
        <v>Major Must</v>
      </c>
      <c r="N3" t="s">
        <v>58</v>
      </c>
      <c r="O3" t="str">
        <f>INDEX(allsections[[S]:[Order]],MATCH(PIs[[#This Row],[SGUID]],allsections[SGUID],0),1)</f>
        <v>AQ 09 RECALL AND WITHDRAWAL PROCEDURE</v>
      </c>
      <c r="P3" t="str">
        <f>INDEX(allsections[[S]:[Order]],MATCH(PIs[[#This Row],[SGUID]],allsections[SGUID],0),2)</f>
        <v>-</v>
      </c>
      <c r="Q3">
        <f>INDEX(allsections[[S]:[Order]],MATCH(PIs[[#This Row],[SGUID]],allsections[SGUID],0),3)</f>
        <v>9</v>
      </c>
      <c r="R3" t="s">
        <v>59</v>
      </c>
      <c r="S3" t="str">
        <f>INDEX(allsections[[S]:[Order]],MATCH(PIs[[#This Row],[SSGUID]],allsections[SGUID],0),1)</f>
        <v>-</v>
      </c>
      <c r="T3" t="str">
        <f>INDEX(allsections[[S]:[Order]],MATCH(PIs[[#This Row],[SSGUID]],allsections[SGUID],0),2)</f>
        <v>-</v>
      </c>
      <c r="U3">
        <f>INDEX(S2PQ_relational[],MATCH(PIs[[#This Row],[GUID]],S2PQ_relational[PIGUID],0),2)</f>
        <v>0</v>
      </c>
      <c r="V3" t="b">
        <v>0</v>
      </c>
    </row>
    <row r="4" spans="1:23" hidden="1" x14ac:dyDescent="0.25">
      <c r="A4" t="s">
        <v>60</v>
      </c>
      <c r="C4" t="s">
        <v>61</v>
      </c>
      <c r="D4" t="s">
        <v>62</v>
      </c>
      <c r="E4" t="s">
        <v>63</v>
      </c>
      <c r="F4" t="s">
        <v>64</v>
      </c>
      <c r="G4" t="s">
        <v>65</v>
      </c>
      <c r="H4" t="s">
        <v>57</v>
      </c>
      <c r="I4" t="str">
        <f>INDEX(Level[Level],MATCH(PIs[[#This Row],[L]],Level[GUID],0),1)</f>
        <v>Major Must</v>
      </c>
      <c r="N4" t="s">
        <v>66</v>
      </c>
      <c r="O4" t="str">
        <f>INDEX(allsections[[S]:[Order]],MATCH(PIs[[#This Row],[SGUID]],allsections[SGUID],0),1)</f>
        <v>AQ 04 WORKERS’ WELL-BEING: OCCUPATIONAL HEALTH, SAFETY, AND WELFARE</v>
      </c>
      <c r="P4" t="str">
        <f>INDEX(allsections[[S]:[Order]],MATCH(PIs[[#This Row],[SGUID]],allsections[SGUID],0),2)</f>
        <v>Compliance with GRASP is compulsory for the aquaculture scope. Therefore, full compliance with this section is required at all times.</v>
      </c>
      <c r="Q4">
        <f>INDEX(allsections[[S]:[Order]],MATCH(PIs[[#This Row],[SGUID]],allsections[SGUID],0),3)</f>
        <v>4</v>
      </c>
      <c r="R4" t="s">
        <v>67</v>
      </c>
      <c r="S4" t="str">
        <f>INDEX(allsections[[S]:[Order]],MATCH(PIs[[#This Row],[SSGUID]],allsections[SGUID],0),1)</f>
        <v>AQ 04.02 Training and assigned responsibilities</v>
      </c>
      <c r="T4" t="str">
        <f>INDEX(allsections[[S]:[Order]],MATCH(PIs[[#This Row],[SSGUID]],allsections[SGUID],0),2)</f>
        <v>-</v>
      </c>
      <c r="U4">
        <f>INDEX(S2PQ_relational[],MATCH(PIs[[#This Row],[GUID]],S2PQ_relational[PIGUID],0),2)</f>
        <v>0</v>
      </c>
      <c r="V4" t="b">
        <v>0</v>
      </c>
    </row>
    <row r="5" spans="1:23" ht="409.5" hidden="1" x14ac:dyDescent="0.25">
      <c r="A5" t="s">
        <v>68</v>
      </c>
      <c r="C5" t="s">
        <v>69</v>
      </c>
      <c r="D5" t="s">
        <v>70</v>
      </c>
      <c r="E5" t="s">
        <v>71</v>
      </c>
      <c r="F5" t="s">
        <v>72</v>
      </c>
      <c r="G5" s="9" t="s">
        <v>73</v>
      </c>
      <c r="H5" t="s">
        <v>57</v>
      </c>
      <c r="I5" t="str">
        <f>INDEX(Level[Level],MATCH(PIs[[#This Row],[L]],Level[GUID],0),1)</f>
        <v>Major Must</v>
      </c>
      <c r="N5" t="s">
        <v>74</v>
      </c>
      <c r="O5" t="str">
        <f>INDEX(allsections[[S]:[Order]],MATCH(PIs[[#This Row],[SGUID]],allsections[SGUID],0),1)</f>
        <v>AQ 28 POSTHARVEST – MASS BALANCE AND TRACEABILITY</v>
      </c>
      <c r="P5" t="str">
        <f>INDEX(allsections[[S]:[Order]],MATCH(PIs[[#This Row],[SGUID]],allsections[SGUID],0),2)</f>
        <v>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sources themselves are not certified. “Certified product” refers instead to a product originating from an Integrated Farm Assurance (IFA) certified production process. “Certified producer” and “certified sources” refer to a producer/source whose production processes have been certified.</v>
      </c>
      <c r="Q5">
        <f>INDEX(allsections[[S]:[Order]],MATCH(PIs[[#This Row],[SGUID]],allsections[SGUID],0),3)</f>
        <v>28</v>
      </c>
      <c r="R5" t="s">
        <v>75</v>
      </c>
      <c r="S5" t="str">
        <f>INDEX(allsections[[S]:[Order]],MATCH(PIs[[#This Row],[SSGUID]],allsections[SGUID],0),1)</f>
        <v>AQ 28.05 Products with the GGN label visual elements</v>
      </c>
      <c r="T5" t="str">
        <f>INDEX(allsections[[S]:[Order]],MATCH(PIs[[#This Row],[SSGUID]],allsections[SGUID],0),2)</f>
        <v>Applicable only to products with the GGN label visual elements
Licensed companies are entitled to use and label their products with the GGN label visual elements in addition to the GLOBALG.A.P. Number. For the requirements and guidelines on using the GGN label visual elements, see the GGN label user manual for product packaging. The GGN label visual elements are linked to a public online portal that enables direct verification of GLOBALG.A.P. Numbers (GGNs) and Chain of Custody (CoC) Numbers.</v>
      </c>
      <c r="U5" t="str">
        <f>INDEX(S2PQ_relational[],MATCH(PIs[[#This Row],[GUID]],S2PQ_relational[PIGUID],0),2)</f>
        <v>2EG7MSrrq0x0ejdqKatEm4</v>
      </c>
      <c r="V5" t="b">
        <v>1</v>
      </c>
    </row>
    <row r="6" spans="1:23" ht="330" hidden="1" x14ac:dyDescent="0.25">
      <c r="A6" t="s">
        <v>76</v>
      </c>
      <c r="C6" t="s">
        <v>77</v>
      </c>
      <c r="D6" t="s">
        <v>78</v>
      </c>
      <c r="E6" t="s">
        <v>79</v>
      </c>
      <c r="F6" t="s">
        <v>80</v>
      </c>
      <c r="G6" s="9" t="s">
        <v>81</v>
      </c>
      <c r="H6" t="s">
        <v>57</v>
      </c>
      <c r="I6" t="str">
        <f>INDEX(Level[Level],MATCH(PIs[[#This Row],[L]],Level[GUID],0),1)</f>
        <v>Major Must</v>
      </c>
      <c r="N6" t="s">
        <v>74</v>
      </c>
      <c r="O6" t="str">
        <f>INDEX(allsections[[S]:[Order]],MATCH(PIs[[#This Row],[SGUID]],allsections[SGUID],0),1)</f>
        <v>AQ 28 POSTHARVEST – MASS BALANCE AND TRACEABILITY</v>
      </c>
      <c r="P6" t="str">
        <f>INDEX(allsections[[S]:[Order]],MATCH(PIs[[#This Row],[SGUID]],allsections[SGUID],0),2)</f>
        <v>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sources themselves are not certified. “Certified product” refers instead to a product originating from an Integrated Farm Assurance (IFA) certified production process. “Certified producer” and “certified sources” refer to a producer/source whose production processes have been certified.</v>
      </c>
      <c r="Q6">
        <f>INDEX(allsections[[S]:[Order]],MATCH(PIs[[#This Row],[SGUID]],allsections[SGUID],0),3)</f>
        <v>28</v>
      </c>
      <c r="R6" t="s">
        <v>75</v>
      </c>
      <c r="S6" t="str">
        <f>INDEX(allsections[[S]:[Order]],MATCH(PIs[[#This Row],[SSGUID]],allsections[SGUID],0),1)</f>
        <v>AQ 28.05 Products with the GGN label visual elements</v>
      </c>
      <c r="T6" t="str">
        <f>INDEX(allsections[[S]:[Order]],MATCH(PIs[[#This Row],[SSGUID]],allsections[SGUID],0),2)</f>
        <v>Applicable only to products with the GGN label visual elements
Licensed companies are entitled to use and label their products with the GGN label visual elements in addition to the GLOBALG.A.P. Number. For the requirements and guidelines on using the GGN label visual elements, see the GGN label user manual for product packaging. The GGN label visual elements are linked to a public online portal that enables direct verification of GLOBALG.A.P. Numbers (GGNs) and Chain of Custody (CoC) Numbers.</v>
      </c>
      <c r="U6" t="str">
        <f>INDEX(S2PQ_relational[],MATCH(PIs[[#This Row],[GUID]],S2PQ_relational[PIGUID],0),2)</f>
        <v>2EG7MSrrq0x0ejdqKatEm4</v>
      </c>
      <c r="V6" t="b">
        <v>1</v>
      </c>
    </row>
    <row r="7" spans="1:23" ht="409.5" hidden="1" x14ac:dyDescent="0.25">
      <c r="A7" t="s">
        <v>82</v>
      </c>
      <c r="C7" t="s">
        <v>83</v>
      </c>
      <c r="D7" t="s">
        <v>84</v>
      </c>
      <c r="E7" t="s">
        <v>85</v>
      </c>
      <c r="F7" t="s">
        <v>86</v>
      </c>
      <c r="G7" s="9" t="s">
        <v>87</v>
      </c>
      <c r="H7" t="s">
        <v>57</v>
      </c>
      <c r="I7" t="str">
        <f>INDEX(Level[Level],MATCH(PIs[[#This Row],[L]],Level[GUID],0),1)</f>
        <v>Major Must</v>
      </c>
      <c r="N7" t="s">
        <v>74</v>
      </c>
      <c r="O7" t="str">
        <f>INDEX(allsections[[S]:[Order]],MATCH(PIs[[#This Row],[SGUID]],allsections[SGUID],0),1)</f>
        <v>AQ 28 POSTHARVEST – MASS BALANCE AND TRACEABILITY</v>
      </c>
      <c r="P7" t="str">
        <f>INDEX(allsections[[S]:[Order]],MATCH(PIs[[#This Row],[SGUID]],allsections[SGUID],0),2)</f>
        <v>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sources themselves are not certified. “Certified product” refers instead to a product originating from an Integrated Farm Assurance (IFA) certified production process. “Certified producer” and “certified sources” refer to a producer/source whose production processes have been certified.</v>
      </c>
      <c r="Q7">
        <f>INDEX(allsections[[S]:[Order]],MATCH(PIs[[#This Row],[SGUID]],allsections[SGUID],0),3)</f>
        <v>28</v>
      </c>
      <c r="R7" t="s">
        <v>75</v>
      </c>
      <c r="S7" t="str">
        <f>INDEX(allsections[[S]:[Order]],MATCH(PIs[[#This Row],[SSGUID]],allsections[SGUID],0),1)</f>
        <v>AQ 28.05 Products with the GGN label visual elements</v>
      </c>
      <c r="T7" t="str">
        <f>INDEX(allsections[[S]:[Order]],MATCH(PIs[[#This Row],[SSGUID]],allsections[SGUID],0),2)</f>
        <v>Applicable only to products with the GGN label visual elements
Licensed companies are entitled to use and label their products with the GGN label visual elements in addition to the GLOBALG.A.P. Number. For the requirements and guidelines on using the GGN label visual elements, see the GGN label user manual for product packaging. The GGN label visual elements are linked to a public online portal that enables direct verification of GLOBALG.A.P. Numbers (GGNs) and Chain of Custody (CoC) Numbers.</v>
      </c>
      <c r="U7" t="str">
        <f>INDEX(S2PQ_relational[],MATCH(PIs[[#This Row],[GUID]],S2PQ_relational[PIGUID],0),2)</f>
        <v>2EG7MSrrq0x0ejdqKatEm4</v>
      </c>
      <c r="V7" t="b">
        <v>0</v>
      </c>
    </row>
    <row r="8" spans="1:23" ht="409.5" hidden="1" x14ac:dyDescent="0.25">
      <c r="A8" t="s">
        <v>88</v>
      </c>
      <c r="C8" t="s">
        <v>89</v>
      </c>
      <c r="D8" t="s">
        <v>90</v>
      </c>
      <c r="E8" t="s">
        <v>91</v>
      </c>
      <c r="F8" t="s">
        <v>92</v>
      </c>
      <c r="G8" s="9" t="s">
        <v>93</v>
      </c>
      <c r="H8" t="s">
        <v>57</v>
      </c>
      <c r="I8" t="str">
        <f>INDEX(Level[Level],MATCH(PIs[[#This Row],[L]],Level[GUID],0),1)</f>
        <v>Major Must</v>
      </c>
      <c r="N8" t="s">
        <v>74</v>
      </c>
      <c r="O8" t="str">
        <f>INDEX(allsections[[S]:[Order]],MATCH(PIs[[#This Row],[SGUID]],allsections[SGUID],0),1)</f>
        <v>AQ 28 POSTHARVEST – MASS BALANCE AND TRACEABILITY</v>
      </c>
      <c r="P8" t="str">
        <f>INDEX(allsections[[S]:[Order]],MATCH(PIs[[#This Row],[SGUID]],allsections[SGUID],0),2)</f>
        <v>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sources themselves are not certified. “Certified product” refers instead to a product originating from an Integrated Farm Assurance (IFA) certified production process. “Certified producer” and “certified sources” refer to a producer/source whose production processes have been certified.</v>
      </c>
      <c r="Q8">
        <f>INDEX(allsections[[S]:[Order]],MATCH(PIs[[#This Row],[SGUID]],allsections[SGUID],0),3)</f>
        <v>28</v>
      </c>
      <c r="R8" t="s">
        <v>94</v>
      </c>
      <c r="S8" t="str">
        <f>INDEX(allsections[[S]:[Order]],MATCH(PIs[[#This Row],[SSGUID]],allsections[SGUID],0),1)</f>
        <v>AQ 28.06 Food safety system</v>
      </c>
      <c r="T8" t="str">
        <f>INDEX(allsections[[S]:[Order]],MATCH(PIs[[#This Row],[SSGUID]],allsections[SGUID],0),2)</f>
        <v>-</v>
      </c>
      <c r="U8" t="str">
        <f>INDEX(S2PQ_relational[],MATCH(PIs[[#This Row],[GUID]],S2PQ_relational[PIGUID],0),2)</f>
        <v>2EG7MSrrq0x0ejdqKatEm4</v>
      </c>
      <c r="V8" t="b">
        <v>1</v>
      </c>
    </row>
    <row r="9" spans="1:23" hidden="1" x14ac:dyDescent="0.25">
      <c r="A9" t="s">
        <v>95</v>
      </c>
      <c r="C9" t="s">
        <v>96</v>
      </c>
      <c r="D9" t="s">
        <v>97</v>
      </c>
      <c r="E9" t="s">
        <v>98</v>
      </c>
      <c r="F9" t="s">
        <v>99</v>
      </c>
      <c r="G9" t="s">
        <v>100</v>
      </c>
      <c r="H9" t="s">
        <v>57</v>
      </c>
      <c r="I9" t="str">
        <f>INDEX(Level[Level],MATCH(PIs[[#This Row],[L]],Level[GUID],0),1)</f>
        <v>Major Must</v>
      </c>
      <c r="N9" t="s">
        <v>74</v>
      </c>
      <c r="O9" t="str">
        <f>INDEX(allsections[[S]:[Order]],MATCH(PIs[[#This Row],[SGUID]],allsections[SGUID],0),1)</f>
        <v>AQ 28 POSTHARVEST – MASS BALANCE AND TRACEABILITY</v>
      </c>
      <c r="P9" t="str">
        <f>INDEX(allsections[[S]:[Order]],MATCH(PIs[[#This Row],[SGUID]],allsections[SGUID],0),2)</f>
        <v>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sources themselves are not certified. “Certified product” refers instead to a product originating from an Integrated Farm Assurance (IFA) certified production process. “Certified producer” and “certified sources” refer to a producer/source whose production processes have been certified.</v>
      </c>
      <c r="Q9">
        <f>INDEX(allsections[[S]:[Order]],MATCH(PIs[[#This Row],[SGUID]],allsections[SGUID],0),3)</f>
        <v>28</v>
      </c>
      <c r="R9" t="s">
        <v>94</v>
      </c>
      <c r="S9" t="str">
        <f>INDEX(allsections[[S]:[Order]],MATCH(PIs[[#This Row],[SSGUID]],allsections[SGUID],0),1)</f>
        <v>AQ 28.06 Food safety system</v>
      </c>
      <c r="T9" t="str">
        <f>INDEX(allsections[[S]:[Order]],MATCH(PIs[[#This Row],[SSGUID]],allsections[SGUID],0),2)</f>
        <v>-</v>
      </c>
      <c r="U9" t="str">
        <f>INDEX(S2PQ_relational[],MATCH(PIs[[#This Row],[GUID]],S2PQ_relational[PIGUID],0),2)</f>
        <v>2EG7MSrrq0x0ejdqKatEm4</v>
      </c>
      <c r="V9" t="b">
        <v>0</v>
      </c>
    </row>
    <row r="10" spans="1:23" ht="375" hidden="1" x14ac:dyDescent="0.25">
      <c r="A10" t="s">
        <v>101</v>
      </c>
      <c r="C10" t="s">
        <v>102</v>
      </c>
      <c r="D10" t="s">
        <v>103</v>
      </c>
      <c r="E10" t="s">
        <v>104</v>
      </c>
      <c r="F10" t="s">
        <v>105</v>
      </c>
      <c r="G10" s="9" t="s">
        <v>106</v>
      </c>
      <c r="H10" t="s">
        <v>57</v>
      </c>
      <c r="I10" t="str">
        <f>INDEX(Level[Level],MATCH(PIs[[#This Row],[L]],Level[GUID],0),1)</f>
        <v>Major Must</v>
      </c>
      <c r="N10" t="s">
        <v>74</v>
      </c>
      <c r="O10" t="str">
        <f>INDEX(allsections[[S]:[Order]],MATCH(PIs[[#This Row],[SGUID]],allsections[SGUID],0),1)</f>
        <v>AQ 28 POSTHARVEST – MASS BALANCE AND TRACEABILITY</v>
      </c>
      <c r="P10" t="str">
        <f>INDEX(allsections[[S]:[Order]],MATCH(PIs[[#This Row],[SGUID]],allsections[SGUID],0),2)</f>
        <v>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sources themselves are not certified. “Certified product” refers instead to a product originating from an Integrated Farm Assurance (IFA) certified production process. “Certified producer” and “certified sources” refer to a producer/source whose production processes have been certified.</v>
      </c>
      <c r="Q10">
        <f>INDEX(allsections[[S]:[Order]],MATCH(PIs[[#This Row],[SGUID]],allsections[SGUID],0),3)</f>
        <v>28</v>
      </c>
      <c r="R10" t="s">
        <v>75</v>
      </c>
      <c r="S10" t="str">
        <f>INDEX(allsections[[S]:[Order]],MATCH(PIs[[#This Row],[SSGUID]],allsections[SGUID],0),1)</f>
        <v>AQ 28.05 Products with the GGN label visual elements</v>
      </c>
      <c r="T10" t="str">
        <f>INDEX(allsections[[S]:[Order]],MATCH(PIs[[#This Row],[SSGUID]],allsections[SGUID],0),2)</f>
        <v>Applicable only to products with the GGN label visual elements
Licensed companies are entitled to use and label their products with the GGN label visual elements in addition to the GLOBALG.A.P. Number. For the requirements and guidelines on using the GGN label visual elements, see the GGN label user manual for product packaging. The GGN label visual elements are linked to a public online portal that enables direct verification of GLOBALG.A.P. Numbers (GGNs) and Chain of Custody (CoC) Numbers.</v>
      </c>
      <c r="U10" t="str">
        <f>INDEX(S2PQ_relational[],MATCH(PIs[[#This Row],[GUID]],S2PQ_relational[PIGUID],0),2)</f>
        <v>2EG7MSrrq0x0ejdqKatEm4</v>
      </c>
      <c r="V10" t="b">
        <v>1</v>
      </c>
    </row>
    <row r="11" spans="1:23" ht="409.5" hidden="1" x14ac:dyDescent="0.25">
      <c r="A11" t="s">
        <v>107</v>
      </c>
      <c r="C11" t="s">
        <v>108</v>
      </c>
      <c r="D11" t="s">
        <v>109</v>
      </c>
      <c r="E11" t="s">
        <v>110</v>
      </c>
      <c r="F11" t="s">
        <v>111</v>
      </c>
      <c r="G11" s="9" t="s">
        <v>112</v>
      </c>
      <c r="H11" t="s">
        <v>57</v>
      </c>
      <c r="I11" t="str">
        <f>INDEX(Level[Level],MATCH(PIs[[#This Row],[L]],Level[GUID],0),1)</f>
        <v>Major Must</v>
      </c>
      <c r="N11" t="s">
        <v>74</v>
      </c>
      <c r="O11" t="str">
        <f>INDEX(allsections[[S]:[Order]],MATCH(PIs[[#This Row],[SGUID]],allsections[SGUID],0),1)</f>
        <v>AQ 28 POSTHARVEST – MASS BALANCE AND TRACEABILITY</v>
      </c>
      <c r="P11" t="str">
        <f>INDEX(allsections[[S]:[Order]],MATCH(PIs[[#This Row],[SGUID]],allsections[SGUID],0),2)</f>
        <v>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sources themselves are not certified. “Certified product” refers instead to a product originating from an Integrated Farm Assurance (IFA) certified production process. “Certified producer” and “certified sources” refer to a producer/source whose production processes have been certified.</v>
      </c>
      <c r="Q11">
        <f>INDEX(allsections[[S]:[Order]],MATCH(PIs[[#This Row],[SGUID]],allsections[SGUID],0),3)</f>
        <v>28</v>
      </c>
      <c r="R11" t="s">
        <v>75</v>
      </c>
      <c r="S11" t="str">
        <f>INDEX(allsections[[S]:[Order]],MATCH(PIs[[#This Row],[SSGUID]],allsections[SGUID],0),1)</f>
        <v>AQ 28.05 Products with the GGN label visual elements</v>
      </c>
      <c r="T11" t="str">
        <f>INDEX(allsections[[S]:[Order]],MATCH(PIs[[#This Row],[SSGUID]],allsections[SGUID],0),2)</f>
        <v>Applicable only to products with the GGN label visual elements
Licensed companies are entitled to use and label their products with the GGN label visual elements in addition to the GLOBALG.A.P. Number. For the requirements and guidelines on using the GGN label visual elements, see the GGN label user manual for product packaging. The GGN label visual elements are linked to a public online portal that enables direct verification of GLOBALG.A.P. Numbers (GGNs) and Chain of Custody (CoC) Numbers.</v>
      </c>
      <c r="U11" t="str">
        <f>INDEX(S2PQ_relational[],MATCH(PIs[[#This Row],[GUID]],S2PQ_relational[PIGUID],0),2)</f>
        <v>2EG7MSrrq0x0ejdqKatEm4</v>
      </c>
      <c r="V11" t="b">
        <v>1</v>
      </c>
    </row>
    <row r="12" spans="1:23" ht="409.5" hidden="1" x14ac:dyDescent="0.25">
      <c r="A12" t="s">
        <v>113</v>
      </c>
      <c r="C12" t="s">
        <v>114</v>
      </c>
      <c r="D12" t="s">
        <v>115</v>
      </c>
      <c r="E12" t="s">
        <v>116</v>
      </c>
      <c r="F12" t="s">
        <v>117</v>
      </c>
      <c r="G12" s="9" t="s">
        <v>118</v>
      </c>
      <c r="H12" t="s">
        <v>57</v>
      </c>
      <c r="I12" t="str">
        <f>INDEX(Level[Level],MATCH(PIs[[#This Row],[L]],Level[GUID],0),1)</f>
        <v>Major Must</v>
      </c>
      <c r="N12" t="s">
        <v>74</v>
      </c>
      <c r="O12" t="str">
        <f>INDEX(allsections[[S]:[Order]],MATCH(PIs[[#This Row],[SGUID]],allsections[SGUID],0),1)</f>
        <v>AQ 28 POSTHARVEST – MASS BALANCE AND TRACEABILITY</v>
      </c>
      <c r="P12" t="str">
        <f>INDEX(allsections[[S]:[Order]],MATCH(PIs[[#This Row],[SGUID]],allsections[SGUID],0),2)</f>
        <v>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sources themselves are not certified. “Certified product” refers instead to a product originating from an Integrated Farm Assurance (IFA) certified production process. “Certified producer” and “certified sources” refer to a producer/source whose production processes have been certified.</v>
      </c>
      <c r="Q12">
        <f>INDEX(allsections[[S]:[Order]],MATCH(PIs[[#This Row],[SGUID]],allsections[SGUID],0),3)</f>
        <v>28</v>
      </c>
      <c r="R12" t="s">
        <v>75</v>
      </c>
      <c r="S12" t="str">
        <f>INDEX(allsections[[S]:[Order]],MATCH(PIs[[#This Row],[SSGUID]],allsections[SGUID],0),1)</f>
        <v>AQ 28.05 Products with the GGN label visual elements</v>
      </c>
      <c r="T12" t="str">
        <f>INDEX(allsections[[S]:[Order]],MATCH(PIs[[#This Row],[SSGUID]],allsections[SGUID],0),2)</f>
        <v>Applicable only to products with the GGN label visual elements
Licensed companies are entitled to use and label their products with the GGN label visual elements in addition to the GLOBALG.A.P. Number. For the requirements and guidelines on using the GGN label visual elements, see the GGN label user manual for product packaging. The GGN label visual elements are linked to a public online portal that enables direct verification of GLOBALG.A.P. Numbers (GGNs) and Chain of Custody (CoC) Numbers.</v>
      </c>
      <c r="U12" t="str">
        <f>INDEX(S2PQ_relational[],MATCH(PIs[[#This Row],[GUID]],S2PQ_relational[PIGUID],0),2)</f>
        <v>2EG7MSrrq0x0ejdqKatEm4</v>
      </c>
      <c r="V12" t="b">
        <v>1</v>
      </c>
    </row>
    <row r="13" spans="1:23" ht="345" hidden="1" x14ac:dyDescent="0.25">
      <c r="A13" t="s">
        <v>119</v>
      </c>
      <c r="C13" t="s">
        <v>120</v>
      </c>
      <c r="D13" t="s">
        <v>121</v>
      </c>
      <c r="E13" t="s">
        <v>122</v>
      </c>
      <c r="F13" t="s">
        <v>123</v>
      </c>
      <c r="G13" s="9" t="s">
        <v>124</v>
      </c>
      <c r="H13" t="s">
        <v>57</v>
      </c>
      <c r="I13" t="str">
        <f>INDEX(Level[Level],MATCH(PIs[[#This Row],[L]],Level[GUID],0),1)</f>
        <v>Major Must</v>
      </c>
      <c r="N13" t="s">
        <v>74</v>
      </c>
      <c r="O13" t="str">
        <f>INDEX(allsections[[S]:[Order]],MATCH(PIs[[#This Row],[SGUID]],allsections[SGUID],0),1)</f>
        <v>AQ 28 POSTHARVEST – MASS BALANCE AND TRACEABILITY</v>
      </c>
      <c r="P13" t="str">
        <f>INDEX(allsections[[S]:[Order]],MATCH(PIs[[#This Row],[SGUID]],allsections[SGUID],0),2)</f>
        <v>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sources themselves are not certified. “Certified product” refers instead to a product originating from an Integrated Farm Assurance (IFA) certified production process. “Certified producer” and “certified sources” refer to a producer/source whose production processes have been certified.</v>
      </c>
      <c r="Q13">
        <f>INDEX(allsections[[S]:[Order]],MATCH(PIs[[#This Row],[SGUID]],allsections[SGUID],0),3)</f>
        <v>28</v>
      </c>
      <c r="R13" t="s">
        <v>125</v>
      </c>
      <c r="S13" t="str">
        <f>INDEX(allsections[[S]:[Order]],MATCH(PIs[[#This Row],[SSGUID]],allsections[SGUID],0),1)</f>
        <v>AQ 28.01 Management Structure</v>
      </c>
      <c r="T13" t="str">
        <f>INDEX(allsections[[S]:[Order]],MATCH(PIs[[#This Row],[SSGUID]],allsections[SGUID],0),2)</f>
        <v>-</v>
      </c>
      <c r="U13" t="str">
        <f>INDEX(S2PQ_relational[],MATCH(PIs[[#This Row],[GUID]],S2PQ_relational[PIGUID],0),2)</f>
        <v>2EG7MSrrq0x0ejdqKatEm4</v>
      </c>
      <c r="V13" t="b">
        <v>1</v>
      </c>
    </row>
    <row r="14" spans="1:23" ht="409.5" hidden="1" x14ac:dyDescent="0.25">
      <c r="A14" t="s">
        <v>126</v>
      </c>
      <c r="C14" t="s">
        <v>127</v>
      </c>
      <c r="D14" t="s">
        <v>128</v>
      </c>
      <c r="E14" t="s">
        <v>129</v>
      </c>
      <c r="F14" t="s">
        <v>130</v>
      </c>
      <c r="G14" s="9" t="s">
        <v>131</v>
      </c>
      <c r="H14" t="s">
        <v>57</v>
      </c>
      <c r="I14" t="str">
        <f>INDEX(Level[Level],MATCH(PIs[[#This Row],[L]],Level[GUID],0),1)</f>
        <v>Major Must</v>
      </c>
      <c r="N14" t="s">
        <v>74</v>
      </c>
      <c r="O14" t="str">
        <f>INDEX(allsections[[S]:[Order]],MATCH(PIs[[#This Row],[SGUID]],allsections[SGUID],0),1)</f>
        <v>AQ 28 POSTHARVEST – MASS BALANCE AND TRACEABILITY</v>
      </c>
      <c r="P14" t="str">
        <f>INDEX(allsections[[S]:[Order]],MATCH(PIs[[#This Row],[SGUID]],allsections[SGUID],0),2)</f>
        <v>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sources themselves are not certified. “Certified product” refers instead to a product originating from an Integrated Farm Assurance (IFA) certified production process. “Certified producer” and “certified sources” refer to a producer/source whose production processes have been certified.</v>
      </c>
      <c r="Q14">
        <f>INDEX(allsections[[S]:[Order]],MATCH(PIs[[#This Row],[SGUID]],allsections[SGUID],0),3)</f>
        <v>28</v>
      </c>
      <c r="R14" t="s">
        <v>125</v>
      </c>
      <c r="S14" t="str">
        <f>INDEX(allsections[[S]:[Order]],MATCH(PIs[[#This Row],[SSGUID]],allsections[SGUID],0),1)</f>
        <v>AQ 28.01 Management Structure</v>
      </c>
      <c r="T14" t="str">
        <f>INDEX(allsections[[S]:[Order]],MATCH(PIs[[#This Row],[SSGUID]],allsections[SGUID],0),2)</f>
        <v>-</v>
      </c>
      <c r="U14" t="str">
        <f>INDEX(S2PQ_relational[],MATCH(PIs[[#This Row],[GUID]],S2PQ_relational[PIGUID],0),2)</f>
        <v>2EG7MSrrq0x0ejdqKatEm4</v>
      </c>
      <c r="V14" t="b">
        <v>1</v>
      </c>
    </row>
    <row r="15" spans="1:23" ht="375" hidden="1" x14ac:dyDescent="0.25">
      <c r="A15" t="s">
        <v>132</v>
      </c>
      <c r="C15" t="s">
        <v>133</v>
      </c>
      <c r="D15" t="s">
        <v>134</v>
      </c>
      <c r="E15" t="s">
        <v>135</v>
      </c>
      <c r="F15" t="s">
        <v>136</v>
      </c>
      <c r="G15" s="9" t="s">
        <v>137</v>
      </c>
      <c r="H15" t="s">
        <v>57</v>
      </c>
      <c r="I15" t="str">
        <f>INDEX(Level[Level],MATCH(PIs[[#This Row],[L]],Level[GUID],0),1)</f>
        <v>Major Must</v>
      </c>
      <c r="N15" t="s">
        <v>74</v>
      </c>
      <c r="O15" t="str">
        <f>INDEX(allsections[[S]:[Order]],MATCH(PIs[[#This Row],[SGUID]],allsections[SGUID],0),1)</f>
        <v>AQ 28 POSTHARVEST – MASS BALANCE AND TRACEABILITY</v>
      </c>
      <c r="P15" t="str">
        <f>INDEX(allsections[[S]:[Order]],MATCH(PIs[[#This Row],[SGUID]],allsections[SGUID],0),2)</f>
        <v>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sources themselves are not certified. “Certified product” refers instead to a product originating from an Integrated Farm Assurance (IFA) certified production process. “Certified producer” and “certified sources” refer to a producer/source whose production processes have been certified.</v>
      </c>
      <c r="Q15">
        <f>INDEX(allsections[[S]:[Order]],MATCH(PIs[[#This Row],[SGUID]],allsections[SGUID],0),3)</f>
        <v>28</v>
      </c>
      <c r="R15" t="s">
        <v>125</v>
      </c>
      <c r="S15" t="str">
        <f>INDEX(allsections[[S]:[Order]],MATCH(PIs[[#This Row],[SSGUID]],allsections[SGUID],0),1)</f>
        <v>AQ 28.01 Management Structure</v>
      </c>
      <c r="T15" t="str">
        <f>INDEX(allsections[[S]:[Order]],MATCH(PIs[[#This Row],[SSGUID]],allsections[SGUID],0),2)</f>
        <v>-</v>
      </c>
      <c r="U15" t="str">
        <f>INDEX(S2PQ_relational[],MATCH(PIs[[#This Row],[GUID]],S2PQ_relational[PIGUID],0),2)</f>
        <v>2EG7MSrrq0x0ejdqKatEm4</v>
      </c>
      <c r="V15" t="b">
        <v>1</v>
      </c>
    </row>
    <row r="16" spans="1:23" ht="409.5" hidden="1" x14ac:dyDescent="0.25">
      <c r="A16" t="s">
        <v>138</v>
      </c>
      <c r="C16" t="s">
        <v>139</v>
      </c>
      <c r="D16" t="s">
        <v>140</v>
      </c>
      <c r="E16" t="s">
        <v>141</v>
      </c>
      <c r="F16" t="s">
        <v>142</v>
      </c>
      <c r="G16" s="9" t="s">
        <v>143</v>
      </c>
      <c r="H16" t="s">
        <v>57</v>
      </c>
      <c r="I16" t="str">
        <f>INDEX(Level[Level],MATCH(PIs[[#This Row],[L]],Level[GUID],0),1)</f>
        <v>Major Must</v>
      </c>
      <c r="N16" t="s">
        <v>74</v>
      </c>
      <c r="O16" t="str">
        <f>INDEX(allsections[[S]:[Order]],MATCH(PIs[[#This Row],[SGUID]],allsections[SGUID],0),1)</f>
        <v>AQ 28 POSTHARVEST – MASS BALANCE AND TRACEABILITY</v>
      </c>
      <c r="P16" t="str">
        <f>INDEX(allsections[[S]:[Order]],MATCH(PIs[[#This Row],[SGUID]],allsections[SGUID],0),2)</f>
        <v>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sources themselves are not certified. “Certified product” refers instead to a product originating from an Integrated Farm Assurance (IFA) certified production process. “Certified producer” and “certified sources” refer to a producer/source whose production processes have been certified.</v>
      </c>
      <c r="Q16">
        <f>INDEX(allsections[[S]:[Order]],MATCH(PIs[[#This Row],[SGUID]],allsections[SGUID],0),3)</f>
        <v>28</v>
      </c>
      <c r="R16" t="s">
        <v>125</v>
      </c>
      <c r="S16" t="str">
        <f>INDEX(allsections[[S]:[Order]],MATCH(PIs[[#This Row],[SSGUID]],allsections[SGUID],0),1)</f>
        <v>AQ 28.01 Management Structure</v>
      </c>
      <c r="T16" t="str">
        <f>INDEX(allsections[[S]:[Order]],MATCH(PIs[[#This Row],[SSGUID]],allsections[SGUID],0),2)</f>
        <v>-</v>
      </c>
      <c r="U16" t="str">
        <f>INDEX(S2PQ_relational[],MATCH(PIs[[#This Row],[GUID]],S2PQ_relational[PIGUID],0),2)</f>
        <v>2EG7MSrrq0x0ejdqKatEm4</v>
      </c>
      <c r="V16" t="b">
        <v>1</v>
      </c>
    </row>
    <row r="17" spans="1:22" ht="409.5" hidden="1" x14ac:dyDescent="0.25">
      <c r="A17" t="s">
        <v>144</v>
      </c>
      <c r="C17" t="s">
        <v>145</v>
      </c>
      <c r="D17" t="s">
        <v>146</v>
      </c>
      <c r="E17" t="s">
        <v>147</v>
      </c>
      <c r="F17" t="s">
        <v>148</v>
      </c>
      <c r="G17" s="9" t="s">
        <v>149</v>
      </c>
      <c r="H17" t="s">
        <v>57</v>
      </c>
      <c r="I17" t="str">
        <f>INDEX(Level[Level],MATCH(PIs[[#This Row],[L]],Level[GUID],0),1)</f>
        <v>Major Must</v>
      </c>
      <c r="N17" t="s">
        <v>74</v>
      </c>
      <c r="O17" t="str">
        <f>INDEX(allsections[[S]:[Order]],MATCH(PIs[[#This Row],[SGUID]],allsections[SGUID],0),1)</f>
        <v>AQ 28 POSTHARVEST – MASS BALANCE AND TRACEABILITY</v>
      </c>
      <c r="P17" t="str">
        <f>INDEX(allsections[[S]:[Order]],MATCH(PIs[[#This Row],[SGUID]],allsections[SGUID],0),2)</f>
        <v>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sources themselves are not certified. “Certified product” refers instead to a product originating from an Integrated Farm Assurance (IFA) certified production process. “Certified producer” and “certified sources” refer to a producer/source whose production processes have been certified.</v>
      </c>
      <c r="Q17">
        <f>INDEX(allsections[[S]:[Order]],MATCH(PIs[[#This Row],[SGUID]],allsections[SGUID],0),3)</f>
        <v>28</v>
      </c>
      <c r="R17" t="s">
        <v>125</v>
      </c>
      <c r="S17" t="str">
        <f>INDEX(allsections[[S]:[Order]],MATCH(PIs[[#This Row],[SSGUID]],allsections[SGUID],0),1)</f>
        <v>AQ 28.01 Management Structure</v>
      </c>
      <c r="T17" t="str">
        <f>INDEX(allsections[[S]:[Order]],MATCH(PIs[[#This Row],[SSGUID]],allsections[SGUID],0),2)</f>
        <v>-</v>
      </c>
      <c r="U17" t="str">
        <f>INDEX(S2PQ_relational[],MATCH(PIs[[#This Row],[GUID]],S2PQ_relational[PIGUID],0),2)</f>
        <v>2EG7MSrrq0x0ejdqKatEm4</v>
      </c>
      <c r="V17" t="b">
        <v>1</v>
      </c>
    </row>
    <row r="18" spans="1:22" ht="409.5" hidden="1" x14ac:dyDescent="0.25">
      <c r="A18" t="s">
        <v>150</v>
      </c>
      <c r="C18" t="s">
        <v>151</v>
      </c>
      <c r="D18" t="s">
        <v>152</v>
      </c>
      <c r="E18" t="s">
        <v>153</v>
      </c>
      <c r="F18" t="s">
        <v>154</v>
      </c>
      <c r="G18" s="9" t="s">
        <v>155</v>
      </c>
      <c r="H18" t="s">
        <v>57</v>
      </c>
      <c r="I18" t="str">
        <f>INDEX(Level[Level],MATCH(PIs[[#This Row],[L]],Level[GUID],0),1)</f>
        <v>Major Must</v>
      </c>
      <c r="N18" t="s">
        <v>74</v>
      </c>
      <c r="O18" t="str">
        <f>INDEX(allsections[[S]:[Order]],MATCH(PIs[[#This Row],[SGUID]],allsections[SGUID],0),1)</f>
        <v>AQ 28 POSTHARVEST – MASS BALANCE AND TRACEABILITY</v>
      </c>
      <c r="P18" t="str">
        <f>INDEX(allsections[[S]:[Order]],MATCH(PIs[[#This Row],[SGUID]],allsections[SGUID],0),2)</f>
        <v>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sources themselves are not certified. “Certified product” refers instead to a product originating from an Integrated Farm Assurance (IFA) certified production process. “Certified producer” and “certified sources” refer to a producer/source whose production processes have been certified.</v>
      </c>
      <c r="Q18">
        <f>INDEX(allsections[[S]:[Order]],MATCH(PIs[[#This Row],[SGUID]],allsections[SGUID],0),3)</f>
        <v>28</v>
      </c>
      <c r="R18" t="s">
        <v>125</v>
      </c>
      <c r="S18" t="str">
        <f>INDEX(allsections[[S]:[Order]],MATCH(PIs[[#This Row],[SSGUID]],allsections[SGUID],0),1)</f>
        <v>AQ 28.01 Management Structure</v>
      </c>
      <c r="T18" t="str">
        <f>INDEX(allsections[[S]:[Order]],MATCH(PIs[[#This Row],[SSGUID]],allsections[SGUID],0),2)</f>
        <v>-</v>
      </c>
      <c r="U18" t="str">
        <f>INDEX(S2PQ_relational[],MATCH(PIs[[#This Row],[GUID]],S2PQ_relational[PIGUID],0),2)</f>
        <v>2EG7MSrrq0x0ejdqKatEm4</v>
      </c>
      <c r="V18" t="b">
        <v>1</v>
      </c>
    </row>
    <row r="19" spans="1:22" hidden="1" x14ac:dyDescent="0.25">
      <c r="A19" t="s">
        <v>156</v>
      </c>
      <c r="C19" t="s">
        <v>157</v>
      </c>
      <c r="D19" t="s">
        <v>158</v>
      </c>
      <c r="E19" t="s">
        <v>159</v>
      </c>
      <c r="F19" t="s">
        <v>160</v>
      </c>
      <c r="G19" t="s">
        <v>161</v>
      </c>
      <c r="H19" t="s">
        <v>57</v>
      </c>
      <c r="I19" t="str">
        <f>INDEX(Level[Level],MATCH(PIs[[#This Row],[L]],Level[GUID],0),1)</f>
        <v>Major Must</v>
      </c>
      <c r="N19" t="s">
        <v>74</v>
      </c>
      <c r="O19" t="str">
        <f>INDEX(allsections[[S]:[Order]],MATCH(PIs[[#This Row],[SGUID]],allsections[SGUID],0),1)</f>
        <v>AQ 28 POSTHARVEST – MASS BALANCE AND TRACEABILITY</v>
      </c>
      <c r="P19" t="str">
        <f>INDEX(allsections[[S]:[Order]],MATCH(PIs[[#This Row],[SGUID]],allsections[SGUID],0),2)</f>
        <v>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sources themselves are not certified. “Certified product” refers instead to a product originating from an Integrated Farm Assurance (IFA) certified production process. “Certified producer” and “certified sources” refer to a producer/source whose production processes have been certified.</v>
      </c>
      <c r="Q19">
        <f>INDEX(allsections[[S]:[Order]],MATCH(PIs[[#This Row],[SGUID]],allsections[SGUID],0),3)</f>
        <v>28</v>
      </c>
      <c r="R19" t="s">
        <v>125</v>
      </c>
      <c r="S19" t="str">
        <f>INDEX(allsections[[S]:[Order]],MATCH(PIs[[#This Row],[SSGUID]],allsections[SGUID],0),1)</f>
        <v>AQ 28.01 Management Structure</v>
      </c>
      <c r="T19" t="str">
        <f>INDEX(allsections[[S]:[Order]],MATCH(PIs[[#This Row],[SSGUID]],allsections[SGUID],0),2)</f>
        <v>-</v>
      </c>
      <c r="U19" t="str">
        <f>INDEX(S2PQ_relational[],MATCH(PIs[[#This Row],[GUID]],S2PQ_relational[PIGUID],0),2)</f>
        <v>2EG7MSrrq0x0ejdqKatEm4</v>
      </c>
      <c r="V19" t="b">
        <v>1</v>
      </c>
    </row>
    <row r="20" spans="1:22" ht="409.5" hidden="1" x14ac:dyDescent="0.25">
      <c r="A20" t="s">
        <v>162</v>
      </c>
      <c r="C20" t="s">
        <v>163</v>
      </c>
      <c r="D20" t="s">
        <v>164</v>
      </c>
      <c r="E20" t="s">
        <v>165</v>
      </c>
      <c r="F20" t="s">
        <v>166</v>
      </c>
      <c r="G20" s="9" t="s">
        <v>167</v>
      </c>
      <c r="H20" t="s">
        <v>57</v>
      </c>
      <c r="I20" t="str">
        <f>INDEX(Level[Level],MATCH(PIs[[#This Row],[L]],Level[GUID],0),1)</f>
        <v>Major Must</v>
      </c>
      <c r="N20" t="s">
        <v>74</v>
      </c>
      <c r="O20" t="str">
        <f>INDEX(allsections[[S]:[Order]],MATCH(PIs[[#This Row],[SGUID]],allsections[SGUID],0),1)</f>
        <v>AQ 28 POSTHARVEST – MASS BALANCE AND TRACEABILITY</v>
      </c>
      <c r="P20" t="str">
        <f>INDEX(allsections[[S]:[Order]],MATCH(PIs[[#This Row],[SGUID]],allsections[SGUID],0),2)</f>
        <v>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sources themselves are not certified. “Certified product” refers instead to a product originating from an Integrated Farm Assurance (IFA) certified production process. “Certified producer” and “certified sources” refer to a producer/source whose production processes have been certified.</v>
      </c>
      <c r="Q20">
        <f>INDEX(allsections[[S]:[Order]],MATCH(PIs[[#This Row],[SGUID]],allsections[SGUID],0),3)</f>
        <v>28</v>
      </c>
      <c r="R20" t="s">
        <v>168</v>
      </c>
      <c r="S20" t="str">
        <f>INDEX(allsections[[S]:[Order]],MATCH(PIs[[#This Row],[SSGUID]],allsections[SGUID],0),1)</f>
        <v>AQ 28.02 Input and output verification</v>
      </c>
      <c r="T20" t="str">
        <f>INDEX(allsections[[S]:[Order]],MATCH(PIs[[#This Row],[SSGUID]],allsections[SGUID],0),2)</f>
        <v>This section does not apply if the producer processes only their own farmed products and is not registered in the GLOBALG.A.P. IT systems for parallel ownership.</v>
      </c>
      <c r="U20" t="str">
        <f>INDEX(S2PQ_relational[],MATCH(PIs[[#This Row],[GUID]],S2PQ_relational[PIGUID],0),2)</f>
        <v>2EG7MSrrq0x0ejdqKatEm4</v>
      </c>
      <c r="V20" t="b">
        <v>0</v>
      </c>
    </row>
    <row r="21" spans="1:22" ht="315" hidden="1" x14ac:dyDescent="0.25">
      <c r="A21" t="s">
        <v>169</v>
      </c>
      <c r="C21" t="s">
        <v>170</v>
      </c>
      <c r="D21" t="s">
        <v>171</v>
      </c>
      <c r="E21" t="s">
        <v>172</v>
      </c>
      <c r="F21" t="s">
        <v>173</v>
      </c>
      <c r="G21" s="9" t="s">
        <v>174</v>
      </c>
      <c r="H21" t="s">
        <v>57</v>
      </c>
      <c r="I21" t="str">
        <f>INDEX(Level[Level],MATCH(PIs[[#This Row],[L]],Level[GUID],0),1)</f>
        <v>Major Must</v>
      </c>
      <c r="N21" t="s">
        <v>74</v>
      </c>
      <c r="O21" t="str">
        <f>INDEX(allsections[[S]:[Order]],MATCH(PIs[[#This Row],[SGUID]],allsections[SGUID],0),1)</f>
        <v>AQ 28 POSTHARVEST – MASS BALANCE AND TRACEABILITY</v>
      </c>
      <c r="P21" t="str">
        <f>INDEX(allsections[[S]:[Order]],MATCH(PIs[[#This Row],[SGUID]],allsections[SGUID],0),2)</f>
        <v>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sources themselves are not certified. “Certified product” refers instead to a product originating from an Integrated Farm Assurance (IFA) certified production process. “Certified producer” and “certified sources” refer to a producer/source whose production processes have been certified.</v>
      </c>
      <c r="Q21">
        <f>INDEX(allsections[[S]:[Order]],MATCH(PIs[[#This Row],[SGUID]],allsections[SGUID],0),3)</f>
        <v>28</v>
      </c>
      <c r="R21" t="s">
        <v>125</v>
      </c>
      <c r="S21" t="str">
        <f>INDEX(allsections[[S]:[Order]],MATCH(PIs[[#This Row],[SSGUID]],allsections[SGUID],0),1)</f>
        <v>AQ 28.01 Management Structure</v>
      </c>
      <c r="T21" t="str">
        <f>INDEX(allsections[[S]:[Order]],MATCH(PIs[[#This Row],[SSGUID]],allsections[SGUID],0),2)</f>
        <v>-</v>
      </c>
      <c r="U21" t="str">
        <f>INDEX(S2PQ_relational[],MATCH(PIs[[#This Row],[GUID]],S2PQ_relational[PIGUID],0),2)</f>
        <v>2EG7MSrrq0x0ejdqKatEm4</v>
      </c>
      <c r="V21" t="b">
        <v>1</v>
      </c>
    </row>
    <row r="22" spans="1:22" ht="409.5" hidden="1" x14ac:dyDescent="0.25">
      <c r="A22" t="s">
        <v>175</v>
      </c>
      <c r="C22" t="s">
        <v>176</v>
      </c>
      <c r="D22" t="s">
        <v>177</v>
      </c>
      <c r="E22" t="s">
        <v>178</v>
      </c>
      <c r="F22" t="s">
        <v>179</v>
      </c>
      <c r="G22" s="9" t="s">
        <v>180</v>
      </c>
      <c r="H22" t="s">
        <v>57</v>
      </c>
      <c r="I22" t="str">
        <f>INDEX(Level[Level],MATCH(PIs[[#This Row],[L]],Level[GUID],0),1)</f>
        <v>Major Must</v>
      </c>
      <c r="N22" t="s">
        <v>74</v>
      </c>
      <c r="O22" t="str">
        <f>INDEX(allsections[[S]:[Order]],MATCH(PIs[[#This Row],[SGUID]],allsections[SGUID],0),1)</f>
        <v>AQ 28 POSTHARVEST – MASS BALANCE AND TRACEABILITY</v>
      </c>
      <c r="P22" t="str">
        <f>INDEX(allsections[[S]:[Order]],MATCH(PIs[[#This Row],[SGUID]],allsections[SGUID],0),2)</f>
        <v>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sources themselves are not certified. “Certified product” refers instead to a product originating from an Integrated Farm Assurance (IFA) certified production process. “Certified producer” and “certified sources” refer to a producer/source whose production processes have been certified.</v>
      </c>
      <c r="Q22">
        <f>INDEX(allsections[[S]:[Order]],MATCH(PIs[[#This Row],[SGUID]],allsections[SGUID],0),3)</f>
        <v>28</v>
      </c>
      <c r="R22" t="s">
        <v>125</v>
      </c>
      <c r="S22" t="str">
        <f>INDEX(allsections[[S]:[Order]],MATCH(PIs[[#This Row],[SSGUID]],allsections[SGUID],0),1)</f>
        <v>AQ 28.01 Management Structure</v>
      </c>
      <c r="T22" t="str">
        <f>INDEX(allsections[[S]:[Order]],MATCH(PIs[[#This Row],[SSGUID]],allsections[SGUID],0),2)</f>
        <v>-</v>
      </c>
      <c r="U22" t="str">
        <f>INDEX(S2PQ_relational[],MATCH(PIs[[#This Row],[GUID]],S2PQ_relational[PIGUID],0),2)</f>
        <v>2EG7MSrrq0x0ejdqKatEm4</v>
      </c>
      <c r="V22" t="b">
        <v>1</v>
      </c>
    </row>
    <row r="23" spans="1:22" ht="409.5" hidden="1" x14ac:dyDescent="0.25">
      <c r="A23" t="s">
        <v>181</v>
      </c>
      <c r="C23" t="s">
        <v>182</v>
      </c>
      <c r="D23" t="s">
        <v>183</v>
      </c>
      <c r="E23" t="s">
        <v>184</v>
      </c>
      <c r="F23" t="s">
        <v>185</v>
      </c>
      <c r="G23" s="9" t="s">
        <v>186</v>
      </c>
      <c r="H23" t="s">
        <v>57</v>
      </c>
      <c r="I23" t="str">
        <f>INDEX(Level[Level],MATCH(PIs[[#This Row],[L]],Level[GUID],0),1)</f>
        <v>Major Must</v>
      </c>
      <c r="N23" t="s">
        <v>74</v>
      </c>
      <c r="O23" t="str">
        <f>INDEX(allsections[[S]:[Order]],MATCH(PIs[[#This Row],[SGUID]],allsections[SGUID],0),1)</f>
        <v>AQ 28 POSTHARVEST – MASS BALANCE AND TRACEABILITY</v>
      </c>
      <c r="P23" t="str">
        <f>INDEX(allsections[[S]:[Order]],MATCH(PIs[[#This Row],[SGUID]],allsections[SGUID],0),2)</f>
        <v>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sources themselves are not certified. “Certified product” refers instead to a product originating from an Integrated Farm Assurance (IFA) certified production process. “Certified producer” and “certified sources” refer to a producer/source whose production processes have been certified.</v>
      </c>
      <c r="Q23">
        <f>INDEX(allsections[[S]:[Order]],MATCH(PIs[[#This Row],[SGUID]],allsections[SGUID],0),3)</f>
        <v>28</v>
      </c>
      <c r="R23" t="s">
        <v>187</v>
      </c>
      <c r="S23" t="str">
        <f>INDEX(allsections[[S]:[Order]],MATCH(PIs[[#This Row],[SSGUID]],allsections[SGUID],0),1)</f>
        <v>AQ 28.03 Traceability</v>
      </c>
      <c r="T23" t="str">
        <f>INDEX(allsections[[S]:[Order]],MATCH(PIs[[#This Row],[SSGUID]],allsections[SGUID],0),2)</f>
        <v>-</v>
      </c>
      <c r="U23" t="str">
        <f>INDEX(S2PQ_relational[],MATCH(PIs[[#This Row],[GUID]],S2PQ_relational[PIGUID],0),2)</f>
        <v>2EG7MSrrq0x0ejdqKatEm4</v>
      </c>
      <c r="V23" t="b">
        <v>1</v>
      </c>
    </row>
    <row r="24" spans="1:22" ht="409.5" hidden="1" x14ac:dyDescent="0.25">
      <c r="A24" t="s">
        <v>188</v>
      </c>
      <c r="C24" t="s">
        <v>189</v>
      </c>
      <c r="D24" t="s">
        <v>190</v>
      </c>
      <c r="E24" t="s">
        <v>191</v>
      </c>
      <c r="F24" t="s">
        <v>192</v>
      </c>
      <c r="G24" s="9" t="s">
        <v>193</v>
      </c>
      <c r="H24" t="s">
        <v>57</v>
      </c>
      <c r="I24" t="str">
        <f>INDEX(Level[Level],MATCH(PIs[[#This Row],[L]],Level[GUID],0),1)</f>
        <v>Major Must</v>
      </c>
      <c r="N24" t="s">
        <v>74</v>
      </c>
      <c r="O24" t="str">
        <f>INDEX(allsections[[S]:[Order]],MATCH(PIs[[#This Row],[SGUID]],allsections[SGUID],0),1)</f>
        <v>AQ 28 POSTHARVEST – MASS BALANCE AND TRACEABILITY</v>
      </c>
      <c r="P24" t="str">
        <f>INDEX(allsections[[S]:[Order]],MATCH(PIs[[#This Row],[SGUID]],allsections[SGUID],0),2)</f>
        <v>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sources themselves are not certified. “Certified product” refers instead to a product originating from an Integrated Farm Assurance (IFA) certified production process. “Certified producer” and “certified sources” refer to a producer/source whose production processes have been certified.</v>
      </c>
      <c r="Q24">
        <f>INDEX(allsections[[S]:[Order]],MATCH(PIs[[#This Row],[SGUID]],allsections[SGUID],0),3)</f>
        <v>28</v>
      </c>
      <c r="R24" t="s">
        <v>187</v>
      </c>
      <c r="S24" t="str">
        <f>INDEX(allsections[[S]:[Order]],MATCH(PIs[[#This Row],[SSGUID]],allsections[SGUID],0),1)</f>
        <v>AQ 28.03 Traceability</v>
      </c>
      <c r="T24" t="str">
        <f>INDEX(allsections[[S]:[Order]],MATCH(PIs[[#This Row],[SSGUID]],allsections[SGUID],0),2)</f>
        <v>-</v>
      </c>
      <c r="U24" t="str">
        <f>INDEX(S2PQ_relational[],MATCH(PIs[[#This Row],[GUID]],S2PQ_relational[PIGUID],0),2)</f>
        <v>2EG7MSrrq0x0ejdqKatEm4</v>
      </c>
      <c r="V24" t="b">
        <v>1</v>
      </c>
    </row>
    <row r="25" spans="1:22" ht="409.5" hidden="1" x14ac:dyDescent="0.25">
      <c r="A25" t="s">
        <v>194</v>
      </c>
      <c r="C25" t="s">
        <v>195</v>
      </c>
      <c r="D25" t="s">
        <v>196</v>
      </c>
      <c r="E25" t="s">
        <v>197</v>
      </c>
      <c r="F25" t="s">
        <v>198</v>
      </c>
      <c r="G25" s="9" t="s">
        <v>199</v>
      </c>
      <c r="H25" t="s">
        <v>57</v>
      </c>
      <c r="I25" t="str">
        <f>INDEX(Level[Level],MATCH(PIs[[#This Row],[L]],Level[GUID],0),1)</f>
        <v>Major Must</v>
      </c>
      <c r="N25" t="s">
        <v>74</v>
      </c>
      <c r="O25" t="str">
        <f>INDEX(allsections[[S]:[Order]],MATCH(PIs[[#This Row],[SGUID]],allsections[SGUID],0),1)</f>
        <v>AQ 28 POSTHARVEST – MASS BALANCE AND TRACEABILITY</v>
      </c>
      <c r="P25" t="str">
        <f>INDEX(allsections[[S]:[Order]],MATCH(PIs[[#This Row],[SGUID]],allsections[SGUID],0),2)</f>
        <v>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sources themselves are not certified. “Certified product” refers instead to a product originating from an Integrated Farm Assurance (IFA) certified production process. “Certified producer” and “certified sources” refer to a producer/source whose production processes have been certified.</v>
      </c>
      <c r="Q25">
        <f>INDEX(allsections[[S]:[Order]],MATCH(PIs[[#This Row],[SGUID]],allsections[SGUID],0),3)</f>
        <v>28</v>
      </c>
      <c r="R25" t="s">
        <v>200</v>
      </c>
      <c r="S25" t="str">
        <f>INDEX(allsections[[S]:[Order]],MATCH(PIs[[#This Row],[SSGUID]],allsections[SGUID],0),1)</f>
        <v>AQ 28.04 Identification of output with certified status (originating from certified production processes)</v>
      </c>
      <c r="T25" t="str">
        <f>INDEX(allsections[[S]:[Order]],MATCH(PIs[[#This Row],[SSGUID]],allsections[SGUID],0),2)</f>
        <v>-</v>
      </c>
      <c r="U25" t="str">
        <f>INDEX(S2PQ_relational[],MATCH(PIs[[#This Row],[GUID]],S2PQ_relational[PIGUID],0),2)</f>
        <v>2EG7MSrrq0x0ejdqKatEm4</v>
      </c>
      <c r="V25" t="b">
        <v>1</v>
      </c>
    </row>
    <row r="26" spans="1:22" ht="409.5" hidden="1" x14ac:dyDescent="0.25">
      <c r="A26" t="s">
        <v>201</v>
      </c>
      <c r="C26" t="s">
        <v>202</v>
      </c>
      <c r="D26" t="s">
        <v>203</v>
      </c>
      <c r="E26" t="s">
        <v>204</v>
      </c>
      <c r="F26" t="s">
        <v>205</v>
      </c>
      <c r="G26" s="9" t="s">
        <v>206</v>
      </c>
      <c r="H26" t="s">
        <v>57</v>
      </c>
      <c r="I26" t="str">
        <f>INDEX(Level[Level],MATCH(PIs[[#This Row],[L]],Level[GUID],0),1)</f>
        <v>Major Must</v>
      </c>
      <c r="N26" t="s">
        <v>74</v>
      </c>
      <c r="O26" t="str">
        <f>INDEX(allsections[[S]:[Order]],MATCH(PIs[[#This Row],[SGUID]],allsections[SGUID],0),1)</f>
        <v>AQ 28 POSTHARVEST – MASS BALANCE AND TRACEABILITY</v>
      </c>
      <c r="P26" t="str">
        <f>INDEX(allsections[[S]:[Order]],MATCH(PIs[[#This Row],[SGUID]],allsections[SGUID],0),2)</f>
        <v>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sources themselves are not certified. “Certified product” refers instead to a product originating from an Integrated Farm Assurance (IFA) certified production process. “Certified producer” and “certified sources” refer to a producer/source whose production processes have been certified.</v>
      </c>
      <c r="Q26">
        <f>INDEX(allsections[[S]:[Order]],MATCH(PIs[[#This Row],[SGUID]],allsections[SGUID],0),3)</f>
        <v>28</v>
      </c>
      <c r="R26" t="s">
        <v>187</v>
      </c>
      <c r="S26" t="str">
        <f>INDEX(allsections[[S]:[Order]],MATCH(PIs[[#This Row],[SSGUID]],allsections[SGUID],0),1)</f>
        <v>AQ 28.03 Traceability</v>
      </c>
      <c r="T26" t="str">
        <f>INDEX(allsections[[S]:[Order]],MATCH(PIs[[#This Row],[SSGUID]],allsections[SGUID],0),2)</f>
        <v>-</v>
      </c>
      <c r="U26" t="str">
        <f>INDEX(S2PQ_relational[],MATCH(PIs[[#This Row],[GUID]],S2PQ_relational[PIGUID],0),2)</f>
        <v>2EG7MSrrq0x0ejdqKatEm4</v>
      </c>
      <c r="V26" t="b">
        <v>1</v>
      </c>
    </row>
    <row r="27" spans="1:22" ht="409.5" hidden="1" x14ac:dyDescent="0.25">
      <c r="A27" t="s">
        <v>207</v>
      </c>
      <c r="C27" t="s">
        <v>208</v>
      </c>
      <c r="D27" t="s">
        <v>209</v>
      </c>
      <c r="E27" t="s">
        <v>210</v>
      </c>
      <c r="F27" t="s">
        <v>211</v>
      </c>
      <c r="G27" s="9" t="s">
        <v>212</v>
      </c>
      <c r="H27" t="s">
        <v>57</v>
      </c>
      <c r="I27" t="str">
        <f>INDEX(Level[Level],MATCH(PIs[[#This Row],[L]],Level[GUID],0),1)</f>
        <v>Major Must</v>
      </c>
      <c r="N27" t="s">
        <v>74</v>
      </c>
      <c r="O27" t="str">
        <f>INDEX(allsections[[S]:[Order]],MATCH(PIs[[#This Row],[SGUID]],allsections[SGUID],0),1)</f>
        <v>AQ 28 POSTHARVEST – MASS BALANCE AND TRACEABILITY</v>
      </c>
      <c r="P27" t="str">
        <f>INDEX(allsections[[S]:[Order]],MATCH(PIs[[#This Row],[SGUID]],allsections[SGUID],0),2)</f>
        <v>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sources themselves are not certified. “Certified product” refers instead to a product originating from an Integrated Farm Assurance (IFA) certified production process. “Certified producer” and “certified sources” refer to a producer/source whose production processes have been certified.</v>
      </c>
      <c r="Q27">
        <f>INDEX(allsections[[S]:[Order]],MATCH(PIs[[#This Row],[SGUID]],allsections[SGUID],0),3)</f>
        <v>28</v>
      </c>
      <c r="R27" t="s">
        <v>200</v>
      </c>
      <c r="S27" t="str">
        <f>INDEX(allsections[[S]:[Order]],MATCH(PIs[[#This Row],[SSGUID]],allsections[SGUID],0),1)</f>
        <v>AQ 28.04 Identification of output with certified status (originating from certified production processes)</v>
      </c>
      <c r="T27" t="str">
        <f>INDEX(allsections[[S]:[Order]],MATCH(PIs[[#This Row],[SSGUID]],allsections[SGUID],0),2)</f>
        <v>-</v>
      </c>
      <c r="U27" t="str">
        <f>INDEX(S2PQ_relational[],MATCH(PIs[[#This Row],[GUID]],S2PQ_relational[PIGUID],0),2)</f>
        <v>2EG7MSrrq0x0ejdqKatEm4</v>
      </c>
      <c r="V27" t="b">
        <v>1</v>
      </c>
    </row>
    <row r="28" spans="1:22" ht="409.5" hidden="1" x14ac:dyDescent="0.25">
      <c r="A28" t="s">
        <v>213</v>
      </c>
      <c r="C28" t="s">
        <v>214</v>
      </c>
      <c r="D28" t="s">
        <v>215</v>
      </c>
      <c r="E28" t="s">
        <v>216</v>
      </c>
      <c r="F28" t="s">
        <v>217</v>
      </c>
      <c r="G28" s="9" t="s">
        <v>218</v>
      </c>
      <c r="H28" t="s">
        <v>57</v>
      </c>
      <c r="I28" t="str">
        <f>INDEX(Level[Level],MATCH(PIs[[#This Row],[L]],Level[GUID],0),1)</f>
        <v>Major Must</v>
      </c>
      <c r="N28" t="s">
        <v>74</v>
      </c>
      <c r="O28" t="str">
        <f>INDEX(allsections[[S]:[Order]],MATCH(PIs[[#This Row],[SGUID]],allsections[SGUID],0),1)</f>
        <v>AQ 28 POSTHARVEST – MASS BALANCE AND TRACEABILITY</v>
      </c>
      <c r="P28" t="str">
        <f>INDEX(allsections[[S]:[Order]],MATCH(PIs[[#This Row],[SGUID]],allsections[SGUID],0),2)</f>
        <v>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sources themselves are not certified. “Certified product” refers instead to a product originating from an Integrated Farm Assurance (IFA) certified production process. “Certified producer” and “certified sources” refer to a producer/source whose production processes have been certified.</v>
      </c>
      <c r="Q28">
        <f>INDEX(allsections[[S]:[Order]],MATCH(PIs[[#This Row],[SGUID]],allsections[SGUID],0),3)</f>
        <v>28</v>
      </c>
      <c r="R28" t="s">
        <v>200</v>
      </c>
      <c r="S28" t="str">
        <f>INDEX(allsections[[S]:[Order]],MATCH(PIs[[#This Row],[SSGUID]],allsections[SGUID],0),1)</f>
        <v>AQ 28.04 Identification of output with certified status (originating from certified production processes)</v>
      </c>
      <c r="T28" t="str">
        <f>INDEX(allsections[[S]:[Order]],MATCH(PIs[[#This Row],[SSGUID]],allsections[SGUID],0),2)</f>
        <v>-</v>
      </c>
      <c r="U28" t="str">
        <f>INDEX(S2PQ_relational[],MATCH(PIs[[#This Row],[GUID]],S2PQ_relational[PIGUID],0),2)</f>
        <v>2EG7MSrrq0x0ejdqKatEm4</v>
      </c>
      <c r="V28" t="b">
        <v>0</v>
      </c>
    </row>
    <row r="29" spans="1:22" ht="409.5" hidden="1" x14ac:dyDescent="0.25">
      <c r="A29" t="s">
        <v>219</v>
      </c>
      <c r="C29" t="s">
        <v>220</v>
      </c>
      <c r="D29" t="s">
        <v>221</v>
      </c>
      <c r="E29" t="s">
        <v>222</v>
      </c>
      <c r="F29" t="s">
        <v>223</v>
      </c>
      <c r="G29" s="9" t="s">
        <v>224</v>
      </c>
      <c r="H29" t="s">
        <v>57</v>
      </c>
      <c r="I29" t="str">
        <f>INDEX(Level[Level],MATCH(PIs[[#This Row],[L]],Level[GUID],0),1)</f>
        <v>Major Must</v>
      </c>
      <c r="N29" t="s">
        <v>74</v>
      </c>
      <c r="O29" t="str">
        <f>INDEX(allsections[[S]:[Order]],MATCH(PIs[[#This Row],[SGUID]],allsections[SGUID],0),1)</f>
        <v>AQ 28 POSTHARVEST – MASS BALANCE AND TRACEABILITY</v>
      </c>
      <c r="P29" t="str">
        <f>INDEX(allsections[[S]:[Order]],MATCH(PIs[[#This Row],[SGUID]],allsections[SGUID],0),2)</f>
        <v>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sources themselves are not certified. “Certified product” refers instead to a product originating from an Integrated Farm Assurance (IFA) certified production process. “Certified producer” and “certified sources” refer to a producer/source whose production processes have been certified.</v>
      </c>
      <c r="Q29">
        <f>INDEX(allsections[[S]:[Order]],MATCH(PIs[[#This Row],[SGUID]],allsections[SGUID],0),3)</f>
        <v>28</v>
      </c>
      <c r="R29" t="s">
        <v>200</v>
      </c>
      <c r="S29" t="str">
        <f>INDEX(allsections[[S]:[Order]],MATCH(PIs[[#This Row],[SSGUID]],allsections[SGUID],0),1)</f>
        <v>AQ 28.04 Identification of output with certified status (originating from certified production processes)</v>
      </c>
      <c r="T29" t="str">
        <f>INDEX(allsections[[S]:[Order]],MATCH(PIs[[#This Row],[SSGUID]],allsections[SGUID],0),2)</f>
        <v>-</v>
      </c>
      <c r="U29" t="str">
        <f>INDEX(S2PQ_relational[],MATCH(PIs[[#This Row],[GUID]],S2PQ_relational[PIGUID],0),2)</f>
        <v>2EG7MSrrq0x0ejdqKatEm4</v>
      </c>
      <c r="V29" t="b">
        <v>1</v>
      </c>
    </row>
    <row r="30" spans="1:22" hidden="1" x14ac:dyDescent="0.25">
      <c r="A30" t="s">
        <v>225</v>
      </c>
      <c r="C30" t="s">
        <v>226</v>
      </c>
      <c r="D30" t="s">
        <v>227</v>
      </c>
      <c r="E30" t="s">
        <v>228</v>
      </c>
      <c r="F30" t="s">
        <v>229</v>
      </c>
      <c r="G30" t="s">
        <v>230</v>
      </c>
      <c r="H30" t="s">
        <v>57</v>
      </c>
      <c r="I30" t="str">
        <f>INDEX(Level[Level],MATCH(PIs[[#This Row],[L]],Level[GUID],0),1)</f>
        <v>Major Must</v>
      </c>
      <c r="N30" t="s">
        <v>74</v>
      </c>
      <c r="O30" t="str">
        <f>INDEX(allsections[[S]:[Order]],MATCH(PIs[[#This Row],[SGUID]],allsections[SGUID],0),1)</f>
        <v>AQ 28 POSTHARVEST – MASS BALANCE AND TRACEABILITY</v>
      </c>
      <c r="P30" t="str">
        <f>INDEX(allsections[[S]:[Order]],MATCH(PIs[[#This Row],[SGUID]],allsections[SGUID],0),2)</f>
        <v>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sources themselves are not certified. “Certified product” refers instead to a product originating from an Integrated Farm Assurance (IFA) certified production process. “Certified producer” and “certified sources” refer to a producer/source whose production processes have been certified.</v>
      </c>
      <c r="Q30">
        <f>INDEX(allsections[[S]:[Order]],MATCH(PIs[[#This Row],[SGUID]],allsections[SGUID],0),3)</f>
        <v>28</v>
      </c>
      <c r="R30" t="s">
        <v>168</v>
      </c>
      <c r="S30" t="str">
        <f>INDEX(allsections[[S]:[Order]],MATCH(PIs[[#This Row],[SSGUID]],allsections[SGUID],0),1)</f>
        <v>AQ 28.02 Input and output verification</v>
      </c>
      <c r="T30" t="str">
        <f>INDEX(allsections[[S]:[Order]],MATCH(PIs[[#This Row],[SSGUID]],allsections[SGUID],0),2)</f>
        <v>This section does not apply if the producer processes only their own farmed products and is not registered in the GLOBALG.A.P. IT systems for parallel ownership.</v>
      </c>
      <c r="U30" t="str">
        <f>INDEX(S2PQ_relational[],MATCH(PIs[[#This Row],[GUID]],S2PQ_relational[PIGUID],0),2)</f>
        <v>2EG7MSrrq0x0ejdqKatEm4</v>
      </c>
      <c r="V30" t="b">
        <v>0</v>
      </c>
    </row>
    <row r="31" spans="1:22" ht="409.5" hidden="1" x14ac:dyDescent="0.25">
      <c r="A31" t="s">
        <v>231</v>
      </c>
      <c r="C31" t="s">
        <v>232</v>
      </c>
      <c r="D31" t="s">
        <v>233</v>
      </c>
      <c r="E31" t="s">
        <v>234</v>
      </c>
      <c r="F31" t="s">
        <v>235</v>
      </c>
      <c r="G31" s="9" t="s">
        <v>236</v>
      </c>
      <c r="H31" t="s">
        <v>57</v>
      </c>
      <c r="I31" t="str">
        <f>INDEX(Level[Level],MATCH(PIs[[#This Row],[L]],Level[GUID],0),1)</f>
        <v>Major Must</v>
      </c>
      <c r="N31" t="s">
        <v>74</v>
      </c>
      <c r="O31" t="str">
        <f>INDEX(allsections[[S]:[Order]],MATCH(PIs[[#This Row],[SGUID]],allsections[SGUID],0),1)</f>
        <v>AQ 28 POSTHARVEST – MASS BALANCE AND TRACEABILITY</v>
      </c>
      <c r="P31" t="str">
        <f>INDEX(allsections[[S]:[Order]],MATCH(PIs[[#This Row],[SGUID]],allsections[SGUID],0),2)</f>
        <v>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sources themselves are not certified. “Certified product” refers instead to a product originating from an Integrated Farm Assurance (IFA) certified production process. “Certified producer” and “certified sources” refer to a producer/source whose production processes have been certified.</v>
      </c>
      <c r="Q31">
        <f>INDEX(allsections[[S]:[Order]],MATCH(PIs[[#This Row],[SGUID]],allsections[SGUID],0),3)</f>
        <v>28</v>
      </c>
      <c r="R31" t="s">
        <v>187</v>
      </c>
      <c r="S31" t="str">
        <f>INDEX(allsections[[S]:[Order]],MATCH(PIs[[#This Row],[SSGUID]],allsections[SGUID],0),1)</f>
        <v>AQ 28.03 Traceability</v>
      </c>
      <c r="T31" t="str">
        <f>INDEX(allsections[[S]:[Order]],MATCH(PIs[[#This Row],[SSGUID]],allsections[SGUID],0),2)</f>
        <v>-</v>
      </c>
      <c r="U31" t="str">
        <f>INDEX(S2PQ_relational[],MATCH(PIs[[#This Row],[GUID]],S2PQ_relational[PIGUID],0),2)</f>
        <v>2EG7MSrrq0x0ejdqKatEm4</v>
      </c>
      <c r="V31" t="b">
        <v>0</v>
      </c>
    </row>
    <row r="32" spans="1:22" hidden="1" x14ac:dyDescent="0.25">
      <c r="A32" t="s">
        <v>237</v>
      </c>
      <c r="C32" t="s">
        <v>238</v>
      </c>
      <c r="D32" t="s">
        <v>239</v>
      </c>
      <c r="E32" t="s">
        <v>240</v>
      </c>
      <c r="F32" t="s">
        <v>241</v>
      </c>
      <c r="G32" t="s">
        <v>242</v>
      </c>
      <c r="H32" t="s">
        <v>57</v>
      </c>
      <c r="I32" t="str">
        <f>INDEX(Level[Level],MATCH(PIs[[#This Row],[L]],Level[GUID],0),1)</f>
        <v>Major Must</v>
      </c>
      <c r="N32" t="s">
        <v>74</v>
      </c>
      <c r="O32" t="str">
        <f>INDEX(allsections[[S]:[Order]],MATCH(PIs[[#This Row],[SGUID]],allsections[SGUID],0),1)</f>
        <v>AQ 28 POSTHARVEST – MASS BALANCE AND TRACEABILITY</v>
      </c>
      <c r="P32" t="str">
        <f>INDEX(allsections[[S]:[Order]],MATCH(PIs[[#This Row],[SGUID]],allsections[SGUID],0),2)</f>
        <v>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sources themselves are not certified. “Certified product” refers instead to a product originating from an Integrated Farm Assurance (IFA) certified production process. “Certified producer” and “certified sources” refer to a producer/source whose production processes have been certified.</v>
      </c>
      <c r="Q32">
        <f>INDEX(allsections[[S]:[Order]],MATCH(PIs[[#This Row],[SGUID]],allsections[SGUID],0),3)</f>
        <v>28</v>
      </c>
      <c r="R32" t="s">
        <v>168</v>
      </c>
      <c r="S32" t="str">
        <f>INDEX(allsections[[S]:[Order]],MATCH(PIs[[#This Row],[SSGUID]],allsections[SGUID],0),1)</f>
        <v>AQ 28.02 Input and output verification</v>
      </c>
      <c r="T32" t="str">
        <f>INDEX(allsections[[S]:[Order]],MATCH(PIs[[#This Row],[SSGUID]],allsections[SGUID],0),2)</f>
        <v>This section does not apply if the producer processes only their own farmed products and is not registered in the GLOBALG.A.P. IT systems for parallel ownership.</v>
      </c>
      <c r="U32" t="str">
        <f>INDEX(S2PQ_relational[],MATCH(PIs[[#This Row],[GUID]],S2PQ_relational[PIGUID],0),2)</f>
        <v>2EG7MSrrq0x0ejdqKatEm4</v>
      </c>
      <c r="V32" t="b">
        <v>1</v>
      </c>
    </row>
    <row r="33" spans="1:22" ht="409.5" hidden="1" x14ac:dyDescent="0.25">
      <c r="A33" t="s">
        <v>243</v>
      </c>
      <c r="C33" t="s">
        <v>244</v>
      </c>
      <c r="D33" t="s">
        <v>245</v>
      </c>
      <c r="E33" t="s">
        <v>246</v>
      </c>
      <c r="F33" t="s">
        <v>247</v>
      </c>
      <c r="G33" s="9" t="s">
        <v>248</v>
      </c>
      <c r="H33" t="s">
        <v>57</v>
      </c>
      <c r="I33" t="str">
        <f>INDEX(Level[Level],MATCH(PIs[[#This Row],[L]],Level[GUID],0),1)</f>
        <v>Major Must</v>
      </c>
      <c r="N33" t="s">
        <v>74</v>
      </c>
      <c r="O33" t="str">
        <f>INDEX(allsections[[S]:[Order]],MATCH(PIs[[#This Row],[SGUID]],allsections[SGUID],0),1)</f>
        <v>AQ 28 POSTHARVEST – MASS BALANCE AND TRACEABILITY</v>
      </c>
      <c r="P33" t="str">
        <f>INDEX(allsections[[S]:[Order]],MATCH(PIs[[#This Row],[SGUID]],allsections[SGUID],0),2)</f>
        <v>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sources themselves are not certified. “Certified product” refers instead to a product originating from an Integrated Farm Assurance (IFA) certified production process. “Certified producer” and “certified sources” refer to a producer/source whose production processes have been certified.</v>
      </c>
      <c r="Q33">
        <f>INDEX(allsections[[S]:[Order]],MATCH(PIs[[#This Row],[SGUID]],allsections[SGUID],0),3)</f>
        <v>28</v>
      </c>
      <c r="R33" t="s">
        <v>168</v>
      </c>
      <c r="S33" t="str">
        <f>INDEX(allsections[[S]:[Order]],MATCH(PIs[[#This Row],[SSGUID]],allsections[SGUID],0),1)</f>
        <v>AQ 28.02 Input and output verification</v>
      </c>
      <c r="T33" t="str">
        <f>INDEX(allsections[[S]:[Order]],MATCH(PIs[[#This Row],[SSGUID]],allsections[SGUID],0),2)</f>
        <v>This section does not apply if the producer processes only their own farmed products and is not registered in the GLOBALG.A.P. IT systems for parallel ownership.</v>
      </c>
      <c r="U33" t="str">
        <f>INDEX(S2PQ_relational[],MATCH(PIs[[#This Row],[GUID]],S2PQ_relational[PIGUID],0),2)</f>
        <v>2EG7MSrrq0x0ejdqKatEm4</v>
      </c>
      <c r="V33" t="b">
        <v>1</v>
      </c>
    </row>
    <row r="34" spans="1:22" hidden="1" x14ac:dyDescent="0.25">
      <c r="A34" t="s">
        <v>249</v>
      </c>
      <c r="C34" t="s">
        <v>250</v>
      </c>
      <c r="D34" t="s">
        <v>251</v>
      </c>
      <c r="E34" t="s">
        <v>252</v>
      </c>
      <c r="F34" t="s">
        <v>253</v>
      </c>
      <c r="G34" t="s">
        <v>254</v>
      </c>
      <c r="H34" t="s">
        <v>57</v>
      </c>
      <c r="I34" t="str">
        <f>INDEX(Level[Level],MATCH(PIs[[#This Row],[L]],Level[GUID],0),1)</f>
        <v>Major Must</v>
      </c>
      <c r="N34" t="s">
        <v>74</v>
      </c>
      <c r="O34" t="str">
        <f>INDEX(allsections[[S]:[Order]],MATCH(PIs[[#This Row],[SGUID]],allsections[SGUID],0),1)</f>
        <v>AQ 28 POSTHARVEST – MASS BALANCE AND TRACEABILITY</v>
      </c>
      <c r="P34" t="str">
        <f>INDEX(allsections[[S]:[Order]],MATCH(PIs[[#This Row],[SGUID]],allsections[SGUID],0),2)</f>
        <v>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sources themselves are not certified. “Certified product” refers instead to a product originating from an Integrated Farm Assurance (IFA) certified production process. “Certified producer” and “certified sources” refer to a producer/source whose production processes have been certified.</v>
      </c>
      <c r="Q34">
        <f>INDEX(allsections[[S]:[Order]],MATCH(PIs[[#This Row],[SGUID]],allsections[SGUID],0),3)</f>
        <v>28</v>
      </c>
      <c r="R34" t="s">
        <v>168</v>
      </c>
      <c r="S34" t="str">
        <f>INDEX(allsections[[S]:[Order]],MATCH(PIs[[#This Row],[SSGUID]],allsections[SGUID],0),1)</f>
        <v>AQ 28.02 Input and output verification</v>
      </c>
      <c r="T34" t="str">
        <f>INDEX(allsections[[S]:[Order]],MATCH(PIs[[#This Row],[SSGUID]],allsections[SGUID],0),2)</f>
        <v>This section does not apply if the producer processes only their own farmed products and is not registered in the GLOBALG.A.P. IT systems for parallel ownership.</v>
      </c>
      <c r="U34" t="str">
        <f>INDEX(S2PQ_relational[],MATCH(PIs[[#This Row],[GUID]],S2PQ_relational[PIGUID],0),2)</f>
        <v>2EG7MSrrq0x0ejdqKatEm4</v>
      </c>
      <c r="V34" t="b">
        <v>0</v>
      </c>
    </row>
    <row r="35" spans="1:22" hidden="1" x14ac:dyDescent="0.25">
      <c r="A35" t="s">
        <v>255</v>
      </c>
      <c r="C35" t="s">
        <v>256</v>
      </c>
      <c r="D35" t="s">
        <v>257</v>
      </c>
      <c r="E35" t="s">
        <v>258</v>
      </c>
      <c r="F35" t="s">
        <v>259</v>
      </c>
      <c r="G35" t="s">
        <v>260</v>
      </c>
      <c r="H35" t="s">
        <v>57</v>
      </c>
      <c r="I35" t="str">
        <f>INDEX(Level[Level],MATCH(PIs[[#This Row],[L]],Level[GUID],0),1)</f>
        <v>Major Must</v>
      </c>
      <c r="N35" t="s">
        <v>74</v>
      </c>
      <c r="O35" t="str">
        <f>INDEX(allsections[[S]:[Order]],MATCH(PIs[[#This Row],[SGUID]],allsections[SGUID],0),1)</f>
        <v>AQ 28 POSTHARVEST – MASS BALANCE AND TRACEABILITY</v>
      </c>
      <c r="P35" t="str">
        <f>INDEX(allsections[[S]:[Order]],MATCH(PIs[[#This Row],[SGUID]],allsections[SGUID],0),2)</f>
        <v>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sources themselves are not certified. “Certified product” refers instead to a product originating from an Integrated Farm Assurance (IFA) certified production process. “Certified producer” and “certified sources” refer to a producer/source whose production processes have been certified.</v>
      </c>
      <c r="Q35">
        <f>INDEX(allsections[[S]:[Order]],MATCH(PIs[[#This Row],[SGUID]],allsections[SGUID],0),3)</f>
        <v>28</v>
      </c>
      <c r="R35" t="s">
        <v>168</v>
      </c>
      <c r="S35" t="str">
        <f>INDEX(allsections[[S]:[Order]],MATCH(PIs[[#This Row],[SSGUID]],allsections[SGUID],0),1)</f>
        <v>AQ 28.02 Input and output verification</v>
      </c>
      <c r="T35" t="str">
        <f>INDEX(allsections[[S]:[Order]],MATCH(PIs[[#This Row],[SSGUID]],allsections[SGUID],0),2)</f>
        <v>This section does not apply if the producer processes only their own farmed products and is not registered in the GLOBALG.A.P. IT systems for parallel ownership.</v>
      </c>
      <c r="U35" t="str">
        <f>INDEX(S2PQ_relational[],MATCH(PIs[[#This Row],[GUID]],S2PQ_relational[PIGUID],0),2)</f>
        <v>2EG7MSrrq0x0ejdqKatEm4</v>
      </c>
      <c r="V35" t="b">
        <v>0</v>
      </c>
    </row>
    <row r="36" spans="1:22" ht="409.5" hidden="1" x14ac:dyDescent="0.25">
      <c r="A36" t="s">
        <v>261</v>
      </c>
      <c r="C36" t="s">
        <v>262</v>
      </c>
      <c r="D36" t="s">
        <v>263</v>
      </c>
      <c r="E36" t="s">
        <v>264</v>
      </c>
      <c r="F36" t="s">
        <v>265</v>
      </c>
      <c r="G36" s="9" t="s">
        <v>266</v>
      </c>
      <c r="H36" t="s">
        <v>57</v>
      </c>
      <c r="I36" t="str">
        <f>INDEX(Level[Level],MATCH(PIs[[#This Row],[L]],Level[GUID],0),1)</f>
        <v>Major Must</v>
      </c>
      <c r="N36" t="s">
        <v>66</v>
      </c>
      <c r="O36" t="str">
        <f>INDEX(allsections[[S]:[Order]],MATCH(PIs[[#This Row],[SGUID]],allsections[SGUID],0),1)</f>
        <v>AQ 04 WORKERS’ WELL-BEING: OCCUPATIONAL HEALTH, SAFETY, AND WELFARE</v>
      </c>
      <c r="P36" t="str">
        <f>INDEX(allsections[[S]:[Order]],MATCH(PIs[[#This Row],[SGUID]],allsections[SGUID],0),2)</f>
        <v>Compliance with GRASP is compulsory for the aquaculture scope. Therefore, full compliance with this section is required at all times.</v>
      </c>
      <c r="Q36">
        <f>INDEX(allsections[[S]:[Order]],MATCH(PIs[[#This Row],[SGUID]],allsections[SGUID],0),3)</f>
        <v>4</v>
      </c>
      <c r="R36" t="s">
        <v>267</v>
      </c>
      <c r="S36" t="str">
        <f>INDEX(allsections[[S]:[Order]],MATCH(PIs[[#This Row],[SSGUID]],allsections[SGUID],0),1)</f>
        <v>AQ 04.01 Workers’ occupational health and safety</v>
      </c>
      <c r="T36" t="str">
        <f>INDEX(allsections[[S]:[Order]],MATCH(PIs[[#This Row],[SSGUID]],allsections[SGUID],0),2)</f>
        <v>-</v>
      </c>
      <c r="U36">
        <f>INDEX(S2PQ_relational[],MATCH(PIs[[#This Row],[GUID]],S2PQ_relational[PIGUID],0),2)</f>
        <v>0</v>
      </c>
      <c r="V36" t="b">
        <v>1</v>
      </c>
    </row>
    <row r="37" spans="1:22" ht="409.5" hidden="1" x14ac:dyDescent="0.25">
      <c r="A37" t="s">
        <v>268</v>
      </c>
      <c r="C37" t="s">
        <v>269</v>
      </c>
      <c r="D37" t="s">
        <v>270</v>
      </c>
      <c r="E37" t="s">
        <v>271</v>
      </c>
      <c r="F37" t="s">
        <v>272</v>
      </c>
      <c r="G37" s="9" t="s">
        <v>273</v>
      </c>
      <c r="H37" t="s">
        <v>57</v>
      </c>
      <c r="I37" t="str">
        <f>INDEX(Level[Level],MATCH(PIs[[#This Row],[L]],Level[GUID],0),1)</f>
        <v>Major Must</v>
      </c>
      <c r="N37" t="s">
        <v>66</v>
      </c>
      <c r="O37" t="str">
        <f>INDEX(allsections[[S]:[Order]],MATCH(PIs[[#This Row],[SGUID]],allsections[SGUID],0),1)</f>
        <v>AQ 04 WORKERS’ WELL-BEING: OCCUPATIONAL HEALTH, SAFETY, AND WELFARE</v>
      </c>
      <c r="P37" t="str">
        <f>INDEX(allsections[[S]:[Order]],MATCH(PIs[[#This Row],[SGUID]],allsections[SGUID],0),2)</f>
        <v>Compliance with GRASP is compulsory for the aquaculture scope. Therefore, full compliance with this section is required at all times.</v>
      </c>
      <c r="Q37">
        <f>INDEX(allsections[[S]:[Order]],MATCH(PIs[[#This Row],[SGUID]],allsections[SGUID],0),3)</f>
        <v>4</v>
      </c>
      <c r="R37" t="s">
        <v>267</v>
      </c>
      <c r="S37" t="str">
        <f>INDEX(allsections[[S]:[Order]],MATCH(PIs[[#This Row],[SSGUID]],allsections[SGUID],0),1)</f>
        <v>AQ 04.01 Workers’ occupational health and safety</v>
      </c>
      <c r="T37" t="str">
        <f>INDEX(allsections[[S]:[Order]],MATCH(PIs[[#This Row],[SSGUID]],allsections[SGUID],0),2)</f>
        <v>-</v>
      </c>
      <c r="U37">
        <f>INDEX(S2PQ_relational[],MATCH(PIs[[#This Row],[GUID]],S2PQ_relational[PIGUID],0),2)</f>
        <v>0</v>
      </c>
      <c r="V37" t="b">
        <v>0</v>
      </c>
    </row>
    <row r="38" spans="1:22" ht="409.5" hidden="1" x14ac:dyDescent="0.25">
      <c r="A38" t="s">
        <v>274</v>
      </c>
      <c r="C38" t="s">
        <v>275</v>
      </c>
      <c r="D38" t="s">
        <v>276</v>
      </c>
      <c r="E38" t="s">
        <v>277</v>
      </c>
      <c r="F38" t="s">
        <v>278</v>
      </c>
      <c r="G38" s="9" t="s">
        <v>279</v>
      </c>
      <c r="H38" t="s">
        <v>57</v>
      </c>
      <c r="I38" t="str">
        <f>INDEX(Level[Level],MATCH(PIs[[#This Row],[L]],Level[GUID],0),1)</f>
        <v>Major Must</v>
      </c>
      <c r="N38" t="s">
        <v>66</v>
      </c>
      <c r="O38" t="str">
        <f>INDEX(allsections[[S]:[Order]],MATCH(PIs[[#This Row],[SGUID]],allsections[SGUID],0),1)</f>
        <v>AQ 04 WORKERS’ WELL-BEING: OCCUPATIONAL HEALTH, SAFETY, AND WELFARE</v>
      </c>
      <c r="P38" t="str">
        <f>INDEX(allsections[[S]:[Order]],MATCH(PIs[[#This Row],[SGUID]],allsections[SGUID],0),2)</f>
        <v>Compliance with GRASP is compulsory for the aquaculture scope. Therefore, full compliance with this section is required at all times.</v>
      </c>
      <c r="Q38">
        <f>INDEX(allsections[[S]:[Order]],MATCH(PIs[[#This Row],[SGUID]],allsections[SGUID],0),3)</f>
        <v>4</v>
      </c>
      <c r="R38" t="s">
        <v>67</v>
      </c>
      <c r="S38" t="str">
        <f>INDEX(allsections[[S]:[Order]],MATCH(PIs[[#This Row],[SSGUID]],allsections[SGUID],0),1)</f>
        <v>AQ 04.02 Training and assigned responsibilities</v>
      </c>
      <c r="T38" t="str">
        <f>INDEX(allsections[[S]:[Order]],MATCH(PIs[[#This Row],[SSGUID]],allsections[SGUID],0),2)</f>
        <v>-</v>
      </c>
      <c r="U38">
        <f>INDEX(S2PQ_relational[],MATCH(PIs[[#This Row],[GUID]],S2PQ_relational[PIGUID],0),2)</f>
        <v>0</v>
      </c>
      <c r="V38" t="b">
        <v>1</v>
      </c>
    </row>
    <row r="39" spans="1:22" hidden="1" x14ac:dyDescent="0.25">
      <c r="A39" t="s">
        <v>280</v>
      </c>
      <c r="C39" t="s">
        <v>281</v>
      </c>
      <c r="D39" t="s">
        <v>282</v>
      </c>
      <c r="E39" t="s">
        <v>283</v>
      </c>
      <c r="F39" t="s">
        <v>284</v>
      </c>
      <c r="G39" t="s">
        <v>285</v>
      </c>
      <c r="H39" t="s">
        <v>48</v>
      </c>
      <c r="I39" t="str">
        <f>INDEX(Level[Level],MATCH(PIs[[#This Row],[L]],Level[GUID],0),1)</f>
        <v>Minor Must</v>
      </c>
      <c r="N39" t="s">
        <v>66</v>
      </c>
      <c r="O39" t="str">
        <f>INDEX(allsections[[S]:[Order]],MATCH(PIs[[#This Row],[SGUID]],allsections[SGUID],0),1)</f>
        <v>AQ 04 WORKERS’ WELL-BEING: OCCUPATIONAL HEALTH, SAFETY, AND WELFARE</v>
      </c>
      <c r="P39" t="str">
        <f>INDEX(allsections[[S]:[Order]],MATCH(PIs[[#This Row],[SGUID]],allsections[SGUID],0),2)</f>
        <v>Compliance with GRASP is compulsory for the aquaculture scope. Therefore, full compliance with this section is required at all times.</v>
      </c>
      <c r="Q39">
        <f>INDEX(allsections[[S]:[Order]],MATCH(PIs[[#This Row],[SGUID]],allsections[SGUID],0),3)</f>
        <v>4</v>
      </c>
      <c r="R39" t="s">
        <v>286</v>
      </c>
      <c r="S39" t="str">
        <f>INDEX(allsections[[S]:[Order]],MATCH(PIs[[#This Row],[SSGUID]],allsections[SGUID],0),1)</f>
        <v>AQ 04.03 Workers’ hazards and first aid</v>
      </c>
      <c r="T39" t="str">
        <f>INDEX(allsections[[S]:[Order]],MATCH(PIs[[#This Row],[SSGUID]],allsections[SGUID],0),2)</f>
        <v>-</v>
      </c>
      <c r="U39">
        <f>INDEX(S2PQ_relational[],MATCH(PIs[[#This Row],[GUID]],S2PQ_relational[PIGUID],0),2)</f>
        <v>0</v>
      </c>
      <c r="V39" t="b">
        <v>0</v>
      </c>
    </row>
    <row r="40" spans="1:22" ht="409.5" hidden="1" x14ac:dyDescent="0.25">
      <c r="A40" t="s">
        <v>287</v>
      </c>
      <c r="C40" t="s">
        <v>288</v>
      </c>
      <c r="D40" t="s">
        <v>289</v>
      </c>
      <c r="E40" t="s">
        <v>290</v>
      </c>
      <c r="F40" t="s">
        <v>291</v>
      </c>
      <c r="G40" s="9" t="s">
        <v>292</v>
      </c>
      <c r="H40" t="s">
        <v>57</v>
      </c>
      <c r="I40" t="str">
        <f>INDEX(Level[Level],MATCH(PIs[[#This Row],[L]],Level[GUID],0),1)</f>
        <v>Major Must</v>
      </c>
      <c r="N40" t="s">
        <v>66</v>
      </c>
      <c r="O40" t="str">
        <f>INDEX(allsections[[S]:[Order]],MATCH(PIs[[#This Row],[SGUID]],allsections[SGUID],0),1)</f>
        <v>AQ 04 WORKERS’ WELL-BEING: OCCUPATIONAL HEALTH, SAFETY, AND WELFARE</v>
      </c>
      <c r="P40" t="str">
        <f>INDEX(allsections[[S]:[Order]],MATCH(PIs[[#This Row],[SGUID]],allsections[SGUID],0),2)</f>
        <v>Compliance with GRASP is compulsory for the aquaculture scope. Therefore, full compliance with this section is required at all times.</v>
      </c>
      <c r="Q40">
        <f>INDEX(allsections[[S]:[Order]],MATCH(PIs[[#This Row],[SGUID]],allsections[SGUID],0),3)</f>
        <v>4</v>
      </c>
      <c r="R40" t="s">
        <v>67</v>
      </c>
      <c r="S40" t="str">
        <f>INDEX(allsections[[S]:[Order]],MATCH(PIs[[#This Row],[SSGUID]],allsections[SGUID],0),1)</f>
        <v>AQ 04.02 Training and assigned responsibilities</v>
      </c>
      <c r="T40" t="str">
        <f>INDEX(allsections[[S]:[Order]],MATCH(PIs[[#This Row],[SSGUID]],allsections[SGUID],0),2)</f>
        <v>-</v>
      </c>
      <c r="U40">
        <f>INDEX(S2PQ_relational[],MATCH(PIs[[#This Row],[GUID]],S2PQ_relational[PIGUID],0),2)</f>
        <v>0</v>
      </c>
      <c r="V40" t="b">
        <v>1</v>
      </c>
    </row>
    <row r="41" spans="1:22" ht="409.5" hidden="1" x14ac:dyDescent="0.25">
      <c r="A41" t="s">
        <v>293</v>
      </c>
      <c r="C41" t="s">
        <v>294</v>
      </c>
      <c r="D41" t="s">
        <v>295</v>
      </c>
      <c r="E41" t="s">
        <v>296</v>
      </c>
      <c r="F41" t="s">
        <v>297</v>
      </c>
      <c r="G41" s="9" t="s">
        <v>298</v>
      </c>
      <c r="H41" t="s">
        <v>57</v>
      </c>
      <c r="I41" t="str">
        <f>INDEX(Level[Level],MATCH(PIs[[#This Row],[L]],Level[GUID],0),1)</f>
        <v>Major Must</v>
      </c>
      <c r="N41" t="s">
        <v>66</v>
      </c>
      <c r="O41" t="str">
        <f>INDEX(allsections[[S]:[Order]],MATCH(PIs[[#This Row],[SGUID]],allsections[SGUID],0),1)</f>
        <v>AQ 04 WORKERS’ WELL-BEING: OCCUPATIONAL HEALTH, SAFETY, AND WELFARE</v>
      </c>
      <c r="P41" t="str">
        <f>INDEX(allsections[[S]:[Order]],MATCH(PIs[[#This Row],[SGUID]],allsections[SGUID],0),2)</f>
        <v>Compliance with GRASP is compulsory for the aquaculture scope. Therefore, full compliance with this section is required at all times.</v>
      </c>
      <c r="Q41">
        <f>INDEX(allsections[[S]:[Order]],MATCH(PIs[[#This Row],[SGUID]],allsections[SGUID],0),3)</f>
        <v>4</v>
      </c>
      <c r="R41" t="s">
        <v>299</v>
      </c>
      <c r="S41" t="str">
        <f>INDEX(allsections[[S]:[Order]],MATCH(PIs[[#This Row],[SSGUID]],allsections[SGUID],0),1)</f>
        <v>AQ 04.05 Workers’ welfare</v>
      </c>
      <c r="T41" t="str">
        <f>INDEX(allsections[[S]:[Order]],MATCH(PIs[[#This Row],[SSGUID]],allsections[SGUID],0),2)</f>
        <v>-</v>
      </c>
      <c r="U41" t="str">
        <f>INDEX(S2PQ_relational[],MATCH(PIs[[#This Row],[GUID]],S2PQ_relational[PIGUID],0),2)</f>
        <v>fXZ8BRPO7o6FI9mYH8QZS</v>
      </c>
      <c r="V41" t="b">
        <v>0</v>
      </c>
    </row>
    <row r="42" spans="1:22" hidden="1" x14ac:dyDescent="0.25">
      <c r="A42" t="s">
        <v>300</v>
      </c>
      <c r="C42" t="s">
        <v>301</v>
      </c>
      <c r="D42" t="s">
        <v>302</v>
      </c>
      <c r="E42" t="s">
        <v>303</v>
      </c>
      <c r="F42" t="s">
        <v>304</v>
      </c>
      <c r="G42" t="s">
        <v>305</v>
      </c>
      <c r="H42" t="s">
        <v>48</v>
      </c>
      <c r="I42" t="str">
        <f>INDEX(Level[Level],MATCH(PIs[[#This Row],[L]],Level[GUID],0),1)</f>
        <v>Minor Must</v>
      </c>
      <c r="N42" t="s">
        <v>306</v>
      </c>
      <c r="O42" t="str">
        <f>INDEX(allsections[[S]:[Order]],MATCH(PIs[[#This Row],[SGUID]],allsections[SGUID],0),1)</f>
        <v>AQ 07 CONSERVATION</v>
      </c>
      <c r="P42" t="str">
        <f>INDEX(allsections[[S]:[Order]],MATCH(PIs[[#This Row],[SGUID]],allsections[SGUID],0),2)</f>
        <v>-</v>
      </c>
      <c r="Q42">
        <f>INDEX(allsections[[S]:[Order]],MATCH(PIs[[#This Row],[SGUID]],allsections[SGUID],0),3)</f>
        <v>7</v>
      </c>
      <c r="R42" t="s">
        <v>307</v>
      </c>
      <c r="S42" t="str">
        <f>INDEX(allsections[[S]:[Order]],MATCH(PIs[[#This Row],[SSGUID]],allsections[SGUID],0),1)</f>
        <v>AQ 07.06 Energy efficiency</v>
      </c>
      <c r="T42" t="str">
        <f>INDEX(allsections[[S]:[Order]],MATCH(PIs[[#This Row],[SSGUID]],allsections[SGUID],0),2)</f>
        <v>Farming equipment shall be selected and maintained for optimum energy efficiency. The use of renewable energy sources should be encouraged.</v>
      </c>
      <c r="U42">
        <f>INDEX(S2PQ_relational[],MATCH(PIs[[#This Row],[GUID]],S2PQ_relational[PIGUID],0),2)</f>
        <v>0</v>
      </c>
      <c r="V42" t="b">
        <v>0</v>
      </c>
    </row>
    <row r="43" spans="1:22" hidden="1" x14ac:dyDescent="0.25">
      <c r="A43" t="s">
        <v>308</v>
      </c>
      <c r="C43" t="s">
        <v>309</v>
      </c>
      <c r="D43" t="s">
        <v>310</v>
      </c>
      <c r="E43" t="s">
        <v>311</v>
      </c>
      <c r="F43" t="s">
        <v>312</v>
      </c>
      <c r="G43" t="s">
        <v>313</v>
      </c>
      <c r="H43" t="s">
        <v>48</v>
      </c>
      <c r="I43" t="str">
        <f>INDEX(Level[Level],MATCH(PIs[[#This Row],[L]],Level[GUID],0),1)</f>
        <v>Minor Must</v>
      </c>
      <c r="N43" t="s">
        <v>306</v>
      </c>
      <c r="O43" t="str">
        <f>INDEX(allsections[[S]:[Order]],MATCH(PIs[[#This Row],[SGUID]],allsections[SGUID],0),1)</f>
        <v>AQ 07 CONSERVATION</v>
      </c>
      <c r="P43" t="str">
        <f>INDEX(allsections[[S]:[Order]],MATCH(PIs[[#This Row],[SGUID]],allsections[SGUID],0),2)</f>
        <v>-</v>
      </c>
      <c r="Q43">
        <f>INDEX(allsections[[S]:[Order]],MATCH(PIs[[#This Row],[SGUID]],allsections[SGUID],0),3)</f>
        <v>7</v>
      </c>
      <c r="R43" t="s">
        <v>307</v>
      </c>
      <c r="S43" t="str">
        <f>INDEX(allsections[[S]:[Order]],MATCH(PIs[[#This Row],[SSGUID]],allsections[SGUID],0),1)</f>
        <v>AQ 07.06 Energy efficiency</v>
      </c>
      <c r="T43" t="str">
        <f>INDEX(allsections[[S]:[Order]],MATCH(PIs[[#This Row],[SSGUID]],allsections[SGUID],0),2)</f>
        <v>Farming equipment shall be selected and maintained for optimum energy efficiency. The use of renewable energy sources should be encouraged.</v>
      </c>
      <c r="U43">
        <f>INDEX(S2PQ_relational[],MATCH(PIs[[#This Row],[GUID]],S2PQ_relational[PIGUID],0),2)</f>
        <v>0</v>
      </c>
      <c r="V43" t="b">
        <v>0</v>
      </c>
    </row>
    <row r="44" spans="1:22" ht="409.5" hidden="1" x14ac:dyDescent="0.25">
      <c r="A44" t="s">
        <v>314</v>
      </c>
      <c r="C44" t="s">
        <v>315</v>
      </c>
      <c r="D44" t="s">
        <v>316</v>
      </c>
      <c r="E44" t="s">
        <v>317</v>
      </c>
      <c r="F44" t="s">
        <v>318</v>
      </c>
      <c r="G44" s="9" t="s">
        <v>319</v>
      </c>
      <c r="H44" t="s">
        <v>57</v>
      </c>
      <c r="I44" t="str">
        <f>INDEX(Level[Level],MATCH(PIs[[#This Row],[L]],Level[GUID],0),1)</f>
        <v>Major Must</v>
      </c>
      <c r="N44" t="s">
        <v>320</v>
      </c>
      <c r="O44" t="str">
        <f>INDEX(allsections[[S]:[Order]],MATCH(PIs[[#This Row],[SGUID]],allsections[SGUID],0),1)</f>
        <v>AQ 13 PARALLEL OWNERSHIP</v>
      </c>
      <c r="P44" t="str">
        <f>INDEX(allsections[[S]:[Order]],MATCH(PIs[[#This Row],[SGUID]],allsections[SGUID],0),2)</f>
        <v>This section applies to all producers who need to register for parallel ownership (where products originating from certified and noncertified production processes are produced and/or owned by one legal entity). It does not apply to producers who want to achieve certification for 100% of the production processes of all products in their GLOBALG.A.P. scope and buy none of those products from other producers (with certification or not).</v>
      </c>
      <c r="Q44">
        <f>INDEX(allsections[[S]:[Order]],MATCH(PIs[[#This Row],[SGUID]],allsections[SGUID],0),3)</f>
        <v>13</v>
      </c>
      <c r="R44" t="s">
        <v>59</v>
      </c>
      <c r="S44" t="str">
        <f>INDEX(allsections[[S]:[Order]],MATCH(PIs[[#This Row],[SSGUID]],allsections[SGUID],0),1)</f>
        <v>-</v>
      </c>
      <c r="T44" t="str">
        <f>INDEX(allsections[[S]:[Order]],MATCH(PIs[[#This Row],[SSGUID]],allsections[SGUID],0),2)</f>
        <v>-</v>
      </c>
      <c r="U44" t="str">
        <f>INDEX(S2PQ_relational[],MATCH(PIs[[#This Row],[GUID]],S2PQ_relational[PIGUID],0),2)</f>
        <v>5Zj36WQjqx5IY1YhvXpcbV</v>
      </c>
      <c r="V44" t="b">
        <v>0</v>
      </c>
    </row>
    <row r="45" spans="1:22" hidden="1" x14ac:dyDescent="0.25">
      <c r="A45" t="s">
        <v>321</v>
      </c>
      <c r="C45" t="s">
        <v>322</v>
      </c>
      <c r="D45" t="s">
        <v>323</v>
      </c>
      <c r="E45" t="s">
        <v>324</v>
      </c>
      <c r="F45" t="s">
        <v>325</v>
      </c>
      <c r="G45" t="s">
        <v>326</v>
      </c>
      <c r="H45" t="s">
        <v>57</v>
      </c>
      <c r="I45" t="str">
        <f>INDEX(Level[Level],MATCH(PIs[[#This Row],[L]],Level[GUID],0),1)</f>
        <v>Major Must</v>
      </c>
      <c r="N45" t="s">
        <v>320</v>
      </c>
      <c r="O45" t="str">
        <f>INDEX(allsections[[S]:[Order]],MATCH(PIs[[#This Row],[SGUID]],allsections[SGUID],0),1)</f>
        <v>AQ 13 PARALLEL OWNERSHIP</v>
      </c>
      <c r="P45" t="str">
        <f>INDEX(allsections[[S]:[Order]],MATCH(PIs[[#This Row],[SGUID]],allsections[SGUID],0),2)</f>
        <v>This section applies to all producers who need to register for parallel ownership (where products originating from certified and noncertified production processes are produced and/or owned by one legal entity). It does not apply to producers who want to achieve certification for 100% of the production processes of all products in their GLOBALG.A.P. scope and buy none of those products from other producers (with certification or not).</v>
      </c>
      <c r="Q45">
        <f>INDEX(allsections[[S]:[Order]],MATCH(PIs[[#This Row],[SGUID]],allsections[SGUID],0),3)</f>
        <v>13</v>
      </c>
      <c r="R45" t="s">
        <v>59</v>
      </c>
      <c r="S45" t="str">
        <f>INDEX(allsections[[S]:[Order]],MATCH(PIs[[#This Row],[SSGUID]],allsections[SGUID],0),1)</f>
        <v>-</v>
      </c>
      <c r="T45" t="str">
        <f>INDEX(allsections[[S]:[Order]],MATCH(PIs[[#This Row],[SSGUID]],allsections[SGUID],0),2)</f>
        <v>-</v>
      </c>
      <c r="U45" t="str">
        <f>INDEX(S2PQ_relational[],MATCH(PIs[[#This Row],[GUID]],S2PQ_relational[PIGUID],0),2)</f>
        <v>5Zj36WQjqx5IY1YhvXpcbV</v>
      </c>
      <c r="V45" t="b">
        <v>0</v>
      </c>
    </row>
    <row r="46" spans="1:22" ht="409.5" hidden="1" x14ac:dyDescent="0.25">
      <c r="A46" t="s">
        <v>327</v>
      </c>
      <c r="C46" t="s">
        <v>328</v>
      </c>
      <c r="D46" t="s">
        <v>329</v>
      </c>
      <c r="E46" t="s">
        <v>330</v>
      </c>
      <c r="F46" t="s">
        <v>331</v>
      </c>
      <c r="G46" s="9" t="s">
        <v>332</v>
      </c>
      <c r="H46" t="s">
        <v>57</v>
      </c>
      <c r="I46" t="str">
        <f>INDEX(Level[Level],MATCH(PIs[[#This Row],[L]],Level[GUID],0),1)</f>
        <v>Major Must</v>
      </c>
      <c r="N46" t="s">
        <v>66</v>
      </c>
      <c r="O46" t="str">
        <f>INDEX(allsections[[S]:[Order]],MATCH(PIs[[#This Row],[SGUID]],allsections[SGUID],0),1)</f>
        <v>AQ 04 WORKERS’ WELL-BEING: OCCUPATIONAL HEALTH, SAFETY, AND WELFARE</v>
      </c>
      <c r="P46" t="str">
        <f>INDEX(allsections[[S]:[Order]],MATCH(PIs[[#This Row],[SGUID]],allsections[SGUID],0),2)</f>
        <v>Compliance with GRASP is compulsory for the aquaculture scope. Therefore, full compliance with this section is required at all times.</v>
      </c>
      <c r="Q46">
        <f>INDEX(allsections[[S]:[Order]],MATCH(PIs[[#This Row],[SGUID]],allsections[SGUID],0),3)</f>
        <v>4</v>
      </c>
      <c r="R46" t="s">
        <v>299</v>
      </c>
      <c r="S46" t="str">
        <f>INDEX(allsections[[S]:[Order]],MATCH(PIs[[#This Row],[SSGUID]],allsections[SGUID],0),1)</f>
        <v>AQ 04.05 Workers’ welfare</v>
      </c>
      <c r="T46" t="str">
        <f>INDEX(allsections[[S]:[Order]],MATCH(PIs[[#This Row],[SSGUID]],allsections[SGUID],0),2)</f>
        <v>-</v>
      </c>
      <c r="U46">
        <f>INDEX(S2PQ_relational[],MATCH(PIs[[#This Row],[GUID]],S2PQ_relational[PIGUID],0),2)</f>
        <v>0</v>
      </c>
      <c r="V46" t="b">
        <v>0</v>
      </c>
    </row>
    <row r="47" spans="1:22" ht="409.5" hidden="1" x14ac:dyDescent="0.25">
      <c r="A47" t="s">
        <v>333</v>
      </c>
      <c r="C47" t="s">
        <v>334</v>
      </c>
      <c r="D47" t="s">
        <v>335</v>
      </c>
      <c r="E47" t="s">
        <v>336</v>
      </c>
      <c r="F47" t="s">
        <v>337</v>
      </c>
      <c r="G47" s="9" t="s">
        <v>338</v>
      </c>
      <c r="H47" t="s">
        <v>57</v>
      </c>
      <c r="I47" t="str">
        <f>INDEX(Level[Level],MATCH(PIs[[#This Row],[L]],Level[GUID],0),1)</f>
        <v>Major Must</v>
      </c>
      <c r="N47" t="s">
        <v>66</v>
      </c>
      <c r="O47" t="str">
        <f>INDEX(allsections[[S]:[Order]],MATCH(PIs[[#This Row],[SGUID]],allsections[SGUID],0),1)</f>
        <v>AQ 04 WORKERS’ WELL-BEING: OCCUPATIONAL HEALTH, SAFETY, AND WELFARE</v>
      </c>
      <c r="P47" t="str">
        <f>INDEX(allsections[[S]:[Order]],MATCH(PIs[[#This Row],[SGUID]],allsections[SGUID],0),2)</f>
        <v>Compliance with GRASP is compulsory for the aquaculture scope. Therefore, full compliance with this section is required at all times.</v>
      </c>
      <c r="Q47">
        <f>INDEX(allsections[[S]:[Order]],MATCH(PIs[[#This Row],[SGUID]],allsections[SGUID],0),3)</f>
        <v>4</v>
      </c>
      <c r="R47" t="s">
        <v>267</v>
      </c>
      <c r="S47" t="str">
        <f>INDEX(allsections[[S]:[Order]],MATCH(PIs[[#This Row],[SSGUID]],allsections[SGUID],0),1)</f>
        <v>AQ 04.01 Workers’ occupational health and safety</v>
      </c>
      <c r="T47" t="str">
        <f>INDEX(allsections[[S]:[Order]],MATCH(PIs[[#This Row],[SSGUID]],allsections[SGUID],0),2)</f>
        <v>-</v>
      </c>
      <c r="U47" t="str">
        <f>INDEX(S2PQ_relational[],MATCH(PIs[[#This Row],[GUID]],S2PQ_relational[PIGUID],0),2)</f>
        <v>5MED94gNEdBM1OwkezICdC</v>
      </c>
      <c r="V47" t="b">
        <v>0</v>
      </c>
    </row>
    <row r="48" spans="1:22" ht="409.5" hidden="1" x14ac:dyDescent="0.25">
      <c r="A48" t="s">
        <v>339</v>
      </c>
      <c r="C48" t="s">
        <v>340</v>
      </c>
      <c r="D48" t="s">
        <v>341</v>
      </c>
      <c r="E48" t="s">
        <v>342</v>
      </c>
      <c r="F48" t="s">
        <v>343</v>
      </c>
      <c r="G48" s="9" t="s">
        <v>344</v>
      </c>
      <c r="H48" t="s">
        <v>57</v>
      </c>
      <c r="I48" t="str">
        <f>INDEX(Level[Level],MATCH(PIs[[#This Row],[L]],Level[GUID],0),1)</f>
        <v>Major Must</v>
      </c>
      <c r="N48" t="s">
        <v>345</v>
      </c>
      <c r="O48" t="str">
        <f>INDEX(allsections[[S]:[Order]],MATCH(PIs[[#This Row],[SGUID]],allsections[SGUID],0),1)</f>
        <v>AQ 14 FARM MASS BALANCE</v>
      </c>
      <c r="P48" t="str">
        <f>INDEX(allsections[[S]:[Order]],MATCH(PIs[[#This Row],[SGUID]],allsections[SGUID],0),2)</f>
        <v>-</v>
      </c>
      <c r="Q48">
        <f>INDEX(allsections[[S]:[Order]],MATCH(PIs[[#This Row],[SGUID]],allsections[SGUID],0),3)</f>
        <v>14</v>
      </c>
      <c r="R48" t="s">
        <v>59</v>
      </c>
      <c r="S48" t="str">
        <f>INDEX(allsections[[S]:[Order]],MATCH(PIs[[#This Row],[SSGUID]],allsections[SGUID],0),1)</f>
        <v>-</v>
      </c>
      <c r="T48" t="str">
        <f>INDEX(allsections[[S]:[Order]],MATCH(PIs[[#This Row],[SSGUID]],allsections[SGUID],0),2)</f>
        <v>-</v>
      </c>
      <c r="U48">
        <f>INDEX(S2PQ_relational[],MATCH(PIs[[#This Row],[GUID]],S2PQ_relational[PIGUID],0),2)</f>
        <v>0</v>
      </c>
      <c r="V48" t="b">
        <v>1</v>
      </c>
    </row>
    <row r="49" spans="1:22" hidden="1" x14ac:dyDescent="0.25">
      <c r="A49" t="s">
        <v>346</v>
      </c>
      <c r="C49" t="s">
        <v>347</v>
      </c>
      <c r="D49" t="s">
        <v>348</v>
      </c>
      <c r="E49" t="s">
        <v>349</v>
      </c>
      <c r="F49" t="s">
        <v>350</v>
      </c>
      <c r="G49" t="s">
        <v>351</v>
      </c>
      <c r="H49" t="s">
        <v>57</v>
      </c>
      <c r="I49" t="str">
        <f>INDEX(Level[Level],MATCH(PIs[[#This Row],[L]],Level[GUID],0),1)</f>
        <v>Major Must</v>
      </c>
      <c r="N49" t="s">
        <v>66</v>
      </c>
      <c r="O49" t="str">
        <f>INDEX(allsections[[S]:[Order]],MATCH(PIs[[#This Row],[SGUID]],allsections[SGUID],0),1)</f>
        <v>AQ 04 WORKERS’ WELL-BEING: OCCUPATIONAL HEALTH, SAFETY, AND WELFARE</v>
      </c>
      <c r="P49" t="str">
        <f>INDEX(allsections[[S]:[Order]],MATCH(PIs[[#This Row],[SGUID]],allsections[SGUID],0),2)</f>
        <v>Compliance with GRASP is compulsory for the aquaculture scope. Therefore, full compliance with this section is required at all times.</v>
      </c>
      <c r="Q49">
        <f>INDEX(allsections[[S]:[Order]],MATCH(PIs[[#This Row],[SGUID]],allsections[SGUID],0),3)</f>
        <v>4</v>
      </c>
      <c r="R49" t="s">
        <v>267</v>
      </c>
      <c r="S49" t="str">
        <f>INDEX(allsections[[S]:[Order]],MATCH(PIs[[#This Row],[SSGUID]],allsections[SGUID],0),1)</f>
        <v>AQ 04.01 Workers’ occupational health and safety</v>
      </c>
      <c r="T49" t="str">
        <f>INDEX(allsections[[S]:[Order]],MATCH(PIs[[#This Row],[SSGUID]],allsections[SGUID],0),2)</f>
        <v>-</v>
      </c>
      <c r="U49" t="str">
        <f>INDEX(S2PQ_relational[],MATCH(PIs[[#This Row],[GUID]],S2PQ_relational[PIGUID],0),2)</f>
        <v>4f12KdqSfZUrfEN5WF6VJt</v>
      </c>
      <c r="V49" t="b">
        <v>0</v>
      </c>
    </row>
    <row r="50" spans="1:22" hidden="1" x14ac:dyDescent="0.25">
      <c r="A50" t="s">
        <v>352</v>
      </c>
      <c r="C50" t="s">
        <v>353</v>
      </c>
      <c r="D50" t="s">
        <v>354</v>
      </c>
      <c r="E50" t="s">
        <v>355</v>
      </c>
      <c r="F50" t="s">
        <v>356</v>
      </c>
      <c r="G50" t="s">
        <v>357</v>
      </c>
      <c r="H50" t="s">
        <v>57</v>
      </c>
      <c r="I50" t="str">
        <f>INDEX(Level[Level],MATCH(PIs[[#This Row],[L]],Level[GUID],0),1)</f>
        <v>Major Must</v>
      </c>
      <c r="N50" t="s">
        <v>66</v>
      </c>
      <c r="O50" t="str">
        <f>INDEX(allsections[[S]:[Order]],MATCH(PIs[[#This Row],[SGUID]],allsections[SGUID],0),1)</f>
        <v>AQ 04 WORKERS’ WELL-BEING: OCCUPATIONAL HEALTH, SAFETY, AND WELFARE</v>
      </c>
      <c r="P50" t="str">
        <f>INDEX(allsections[[S]:[Order]],MATCH(PIs[[#This Row],[SGUID]],allsections[SGUID],0),2)</f>
        <v>Compliance with GRASP is compulsory for the aquaculture scope. Therefore, full compliance with this section is required at all times.</v>
      </c>
      <c r="Q50">
        <f>INDEX(allsections[[S]:[Order]],MATCH(PIs[[#This Row],[SGUID]],allsections[SGUID],0),3)</f>
        <v>4</v>
      </c>
      <c r="R50" t="s">
        <v>267</v>
      </c>
      <c r="S50" t="str">
        <f>INDEX(allsections[[S]:[Order]],MATCH(PIs[[#This Row],[SSGUID]],allsections[SGUID],0),1)</f>
        <v>AQ 04.01 Workers’ occupational health and safety</v>
      </c>
      <c r="T50" t="str">
        <f>INDEX(allsections[[S]:[Order]],MATCH(PIs[[#This Row],[SSGUID]],allsections[SGUID],0),2)</f>
        <v>-</v>
      </c>
      <c r="U50">
        <f>INDEX(S2PQ_relational[],MATCH(PIs[[#This Row],[GUID]],S2PQ_relational[PIGUID],0),2)</f>
        <v>0</v>
      </c>
      <c r="V50" t="b">
        <v>0</v>
      </c>
    </row>
    <row r="51" spans="1:22" hidden="1" x14ac:dyDescent="0.25">
      <c r="A51" t="s">
        <v>358</v>
      </c>
      <c r="C51" t="s">
        <v>359</v>
      </c>
      <c r="D51" t="s">
        <v>360</v>
      </c>
      <c r="E51" t="s">
        <v>361</v>
      </c>
      <c r="F51" t="s">
        <v>362</v>
      </c>
      <c r="G51" t="s">
        <v>363</v>
      </c>
      <c r="H51" t="s">
        <v>57</v>
      </c>
      <c r="I51" t="str">
        <f>INDEX(Level[Level],MATCH(PIs[[#This Row],[L]],Level[GUID],0),1)</f>
        <v>Major Must</v>
      </c>
      <c r="N51" t="s">
        <v>364</v>
      </c>
      <c r="O51" t="str">
        <f>INDEX(allsections[[S]:[Order]],MATCH(PIs[[#This Row],[SGUID]],allsections[SGUID],0),1)</f>
        <v>AQ 20 FARMED AQUATIC SPECIES WELFARE, MANAGEMENT, AND HUSBANDRY (at all points of the production chain)</v>
      </c>
      <c r="P51" t="str">
        <f>INDEX(allsections[[S]:[Order]],MATCH(PIs[[#This Row],[SGUID]],allsections[SGUID],0),2)</f>
        <v>Any farmed aquatic species welfare problems seen during the self-assessment/internal audit performed by the producer shall be dealt appropriately and without delay.</v>
      </c>
      <c r="Q51">
        <f>INDEX(allsections[[S]:[Order]],MATCH(PIs[[#This Row],[SGUID]],allsections[SGUID],0),3)</f>
        <v>20</v>
      </c>
      <c r="R51" t="s">
        <v>365</v>
      </c>
      <c r="S51" t="str">
        <f>INDEX(allsections[[S]:[Order]],MATCH(PIs[[#This Row],[SSGUID]],allsections[SGUID],0),1)</f>
        <v>AQ 20.03 Treatments</v>
      </c>
      <c r="T51" t="str">
        <f>INDEX(allsections[[S]:[Order]],MATCH(PIs[[#This Row],[SSGUID]],allsections[SGUID],0),2)</f>
        <v>-</v>
      </c>
      <c r="U51">
        <f>INDEX(S2PQ_relational[],MATCH(PIs[[#This Row],[GUID]],S2PQ_relational[PIGUID],0),2)</f>
        <v>0</v>
      </c>
      <c r="V51" t="b">
        <v>0</v>
      </c>
    </row>
    <row r="52" spans="1:22" ht="409.5" hidden="1" x14ac:dyDescent="0.25">
      <c r="A52" t="s">
        <v>366</v>
      </c>
      <c r="C52" t="s">
        <v>367</v>
      </c>
      <c r="D52" t="s">
        <v>368</v>
      </c>
      <c r="E52" t="s">
        <v>369</v>
      </c>
      <c r="F52" t="s">
        <v>370</v>
      </c>
      <c r="G52" s="9" t="s">
        <v>371</v>
      </c>
      <c r="H52" t="s">
        <v>57</v>
      </c>
      <c r="I52" t="str">
        <f>INDEX(Level[Level],MATCH(PIs[[#This Row],[L]],Level[GUID],0),1)</f>
        <v>Major Must</v>
      </c>
      <c r="N52" t="s">
        <v>372</v>
      </c>
      <c r="O52" t="str">
        <f>INDEX(allsections[[S]:[Order]],MATCH(PIs[[#This Row],[SGUID]],allsections[SGUID],0),1)</f>
        <v>AQ 02 INTERNAL DOCUMENTATION</v>
      </c>
      <c r="P52" t="str">
        <f>INDEX(allsections[[S]:[Order]],MATCH(PIs[[#This Row],[SGUID]],allsections[SGUID],0),2)</f>
        <v>-</v>
      </c>
      <c r="Q52">
        <f>INDEX(allsections[[S]:[Order]],MATCH(PIs[[#This Row],[SGUID]],allsections[SGUID],0),3)</f>
        <v>2</v>
      </c>
      <c r="R52" t="s">
        <v>59</v>
      </c>
      <c r="S52" t="str">
        <f>INDEX(allsections[[S]:[Order]],MATCH(PIs[[#This Row],[SSGUID]],allsections[SGUID],0),1)</f>
        <v>-</v>
      </c>
      <c r="T52" t="str">
        <f>INDEX(allsections[[S]:[Order]],MATCH(PIs[[#This Row],[SSGUID]],allsections[SGUID],0),2)</f>
        <v>-</v>
      </c>
      <c r="U52">
        <f>INDEX(S2PQ_relational[],MATCH(PIs[[#This Row],[GUID]],S2PQ_relational[PIGUID],0),2)</f>
        <v>0</v>
      </c>
      <c r="V52" t="b">
        <v>0</v>
      </c>
    </row>
    <row r="53" spans="1:22" ht="409.5" hidden="1" x14ac:dyDescent="0.25">
      <c r="A53" t="s">
        <v>373</v>
      </c>
      <c r="C53" t="s">
        <v>374</v>
      </c>
      <c r="D53" t="s">
        <v>375</v>
      </c>
      <c r="E53" t="s">
        <v>376</v>
      </c>
      <c r="F53" t="s">
        <v>377</v>
      </c>
      <c r="G53" s="9" t="s">
        <v>378</v>
      </c>
      <c r="H53" t="s">
        <v>57</v>
      </c>
      <c r="I53" t="str">
        <f>INDEX(Level[Level],MATCH(PIs[[#This Row],[L]],Level[GUID],0),1)</f>
        <v>Major Must</v>
      </c>
      <c r="N53" t="s">
        <v>379</v>
      </c>
      <c r="O53" t="str">
        <f>INDEX(allsections[[S]:[Order]],MATCH(PIs[[#This Row],[SGUID]],allsections[SGUID],0),1)</f>
        <v>AQ 15 FOOD SAFETY POLICY DECLARATION</v>
      </c>
      <c r="P53" t="str">
        <f>INDEX(allsections[[S]:[Order]],MATCH(PIs[[#This Row],[SGUID]],allsections[SGUID],0),2)</f>
        <v>-</v>
      </c>
      <c r="Q53">
        <f>INDEX(allsections[[S]:[Order]],MATCH(PIs[[#This Row],[SGUID]],allsections[SGUID],0),3)</f>
        <v>15</v>
      </c>
      <c r="R53" t="s">
        <v>59</v>
      </c>
      <c r="S53" t="str">
        <f>INDEX(allsections[[S]:[Order]],MATCH(PIs[[#This Row],[SSGUID]],allsections[SGUID],0),1)</f>
        <v>-</v>
      </c>
      <c r="T53" t="str">
        <f>INDEX(allsections[[S]:[Order]],MATCH(PIs[[#This Row],[SSGUID]],allsections[SGUID],0),2)</f>
        <v>-</v>
      </c>
      <c r="U53">
        <f>INDEX(S2PQ_relational[],MATCH(PIs[[#This Row],[GUID]],S2PQ_relational[PIGUID],0),2)</f>
        <v>0</v>
      </c>
      <c r="V53" t="b">
        <v>1</v>
      </c>
    </row>
    <row r="54" spans="1:22" ht="409.5" hidden="1" x14ac:dyDescent="0.25">
      <c r="A54" t="s">
        <v>380</v>
      </c>
      <c r="C54" t="s">
        <v>381</v>
      </c>
      <c r="D54" t="s">
        <v>382</v>
      </c>
      <c r="E54" t="s">
        <v>383</v>
      </c>
      <c r="F54" t="s">
        <v>384</v>
      </c>
      <c r="G54" s="9" t="s">
        <v>385</v>
      </c>
      <c r="H54" t="s">
        <v>57</v>
      </c>
      <c r="I54" t="str">
        <f>INDEX(Level[Level],MATCH(PIs[[#This Row],[L]],Level[GUID],0),1)</f>
        <v>Major Must</v>
      </c>
      <c r="N54" t="s">
        <v>386</v>
      </c>
      <c r="O54" t="str">
        <f>INDEX(allsections[[S]:[Order]],MATCH(PIs[[#This Row],[SGUID]],allsections[SGUID],0),1)</f>
        <v xml:space="preserve">AQ 16 FOOD FRAUD MITIGATION </v>
      </c>
      <c r="P54" t="str">
        <f>INDEX(allsections[[S]:[Order]],MATCH(PIs[[#This Row],[SGUID]],allsections[SGUID],0),2)</f>
        <v>-</v>
      </c>
      <c r="Q54">
        <f>INDEX(allsections[[S]:[Order]],MATCH(PIs[[#This Row],[SGUID]],allsections[SGUID],0),3)</f>
        <v>16</v>
      </c>
      <c r="R54" t="s">
        <v>59</v>
      </c>
      <c r="S54" t="str">
        <f>INDEX(allsections[[S]:[Order]],MATCH(PIs[[#This Row],[SSGUID]],allsections[SGUID],0),1)</f>
        <v>-</v>
      </c>
      <c r="T54" t="str">
        <f>INDEX(allsections[[S]:[Order]],MATCH(PIs[[#This Row],[SSGUID]],allsections[SGUID],0),2)</f>
        <v>-</v>
      </c>
      <c r="U54">
        <f>INDEX(S2PQ_relational[],MATCH(PIs[[#This Row],[GUID]],S2PQ_relational[PIGUID],0),2)</f>
        <v>0</v>
      </c>
      <c r="V54" t="b">
        <v>1</v>
      </c>
    </row>
    <row r="55" spans="1:22" ht="409.5" hidden="1" x14ac:dyDescent="0.25">
      <c r="A55" t="s">
        <v>387</v>
      </c>
      <c r="C55" t="s">
        <v>388</v>
      </c>
      <c r="D55" t="s">
        <v>389</v>
      </c>
      <c r="E55" t="s">
        <v>390</v>
      </c>
      <c r="F55" t="s">
        <v>391</v>
      </c>
      <c r="G55" s="9" t="s">
        <v>392</v>
      </c>
      <c r="H55" t="s">
        <v>57</v>
      </c>
      <c r="I55" t="str">
        <f>INDEX(Level[Level],MATCH(PIs[[#This Row],[L]],Level[GUID],0),1)</f>
        <v>Major Must</v>
      </c>
      <c r="N55" t="s">
        <v>393</v>
      </c>
      <c r="O55" t="str">
        <f>INDEX(allsections[[S]:[Order]],MATCH(PIs[[#This Row],[SGUID]],allsections[SGUID],0),1)</f>
        <v>AQ 03 HYGIENE</v>
      </c>
      <c r="P55" t="str">
        <f>INDEX(allsections[[S]:[Order]],MATCH(PIs[[#This Row],[SGUID]],allsections[SGUID],0),2)</f>
        <v>-</v>
      </c>
      <c r="Q55">
        <f>INDEX(allsections[[S]:[Order]],MATCH(PIs[[#This Row],[SGUID]],allsections[SGUID],0),3)</f>
        <v>3</v>
      </c>
      <c r="R55" t="s">
        <v>59</v>
      </c>
      <c r="S55" t="str">
        <f>INDEX(allsections[[S]:[Order]],MATCH(PIs[[#This Row],[SSGUID]],allsections[SGUID],0),1)</f>
        <v>-</v>
      </c>
      <c r="T55" t="str">
        <f>INDEX(allsections[[S]:[Order]],MATCH(PIs[[#This Row],[SSGUID]],allsections[SGUID],0),2)</f>
        <v>-</v>
      </c>
      <c r="U55">
        <f>INDEX(S2PQ_relational[],MATCH(PIs[[#This Row],[GUID]],S2PQ_relational[PIGUID],0),2)</f>
        <v>0</v>
      </c>
      <c r="V55" t="b">
        <v>1</v>
      </c>
    </row>
    <row r="56" spans="1:22" ht="409.5" hidden="1" x14ac:dyDescent="0.25">
      <c r="A56" t="s">
        <v>394</v>
      </c>
      <c r="C56" t="s">
        <v>395</v>
      </c>
      <c r="D56" t="s">
        <v>396</v>
      </c>
      <c r="E56" t="s">
        <v>397</v>
      </c>
      <c r="F56" t="s">
        <v>398</v>
      </c>
      <c r="G56" s="9" t="s">
        <v>399</v>
      </c>
      <c r="H56" t="s">
        <v>48</v>
      </c>
      <c r="I56" t="str">
        <f>INDEX(Level[Level],MATCH(PIs[[#This Row],[L]],Level[GUID],0),1)</f>
        <v>Minor Must</v>
      </c>
      <c r="N56" t="s">
        <v>66</v>
      </c>
      <c r="O56" t="str">
        <f>INDEX(allsections[[S]:[Order]],MATCH(PIs[[#This Row],[SGUID]],allsections[SGUID],0),1)</f>
        <v>AQ 04 WORKERS’ WELL-BEING: OCCUPATIONAL HEALTH, SAFETY, AND WELFARE</v>
      </c>
      <c r="P56" t="str">
        <f>INDEX(allsections[[S]:[Order]],MATCH(PIs[[#This Row],[SGUID]],allsections[SGUID],0),2)</f>
        <v>Compliance with GRASP is compulsory for the aquaculture scope. Therefore, full compliance with this section is required at all times.</v>
      </c>
      <c r="Q56">
        <f>INDEX(allsections[[S]:[Order]],MATCH(PIs[[#This Row],[SGUID]],allsections[SGUID],0),3)</f>
        <v>4</v>
      </c>
      <c r="R56" t="s">
        <v>286</v>
      </c>
      <c r="S56" t="str">
        <f>INDEX(allsections[[S]:[Order]],MATCH(PIs[[#This Row],[SSGUID]],allsections[SGUID],0),1)</f>
        <v>AQ 04.03 Workers’ hazards and first aid</v>
      </c>
      <c r="T56" t="str">
        <f>INDEX(allsections[[S]:[Order]],MATCH(PIs[[#This Row],[SSGUID]],allsections[SGUID],0),2)</f>
        <v>-</v>
      </c>
      <c r="U56">
        <f>INDEX(S2PQ_relational[],MATCH(PIs[[#This Row],[GUID]],S2PQ_relational[PIGUID],0),2)</f>
        <v>0</v>
      </c>
      <c r="V56" t="b">
        <v>0</v>
      </c>
    </row>
    <row r="57" spans="1:22" ht="409.5" hidden="1" x14ac:dyDescent="0.25">
      <c r="A57" t="s">
        <v>400</v>
      </c>
      <c r="C57" t="s">
        <v>401</v>
      </c>
      <c r="D57" t="s">
        <v>402</v>
      </c>
      <c r="E57" t="s">
        <v>403</v>
      </c>
      <c r="F57" t="s">
        <v>404</v>
      </c>
      <c r="G57" s="9" t="s">
        <v>405</v>
      </c>
      <c r="H57" t="s">
        <v>57</v>
      </c>
      <c r="I57" t="str">
        <f>INDEX(Level[Level],MATCH(PIs[[#This Row],[L]],Level[GUID],0),1)</f>
        <v>Major Must</v>
      </c>
      <c r="N57" t="s">
        <v>406</v>
      </c>
      <c r="O57" t="str">
        <f>INDEX(allsections[[S]:[Order]],MATCH(PIs[[#This Row],[SGUID]],allsections[SGUID],0),1)</f>
        <v>AQ 11 GLOBALG.A.P. STATUS</v>
      </c>
      <c r="P57" t="str">
        <f>INDEX(allsections[[S]:[Order]],MATCH(PIs[[#This Row],[SGUID]],allsections[SGUID],0),2)</f>
        <v>-</v>
      </c>
      <c r="Q57">
        <f>INDEX(allsections[[S]:[Order]],MATCH(PIs[[#This Row],[SGUID]],allsections[SGUID],0),3)</f>
        <v>11</v>
      </c>
      <c r="R57" t="s">
        <v>59</v>
      </c>
      <c r="S57" t="str">
        <f>INDEX(allsections[[S]:[Order]],MATCH(PIs[[#This Row],[SSGUID]],allsections[SGUID],0),1)</f>
        <v>-</v>
      </c>
      <c r="T57" t="str">
        <f>INDEX(allsections[[S]:[Order]],MATCH(PIs[[#This Row],[SSGUID]],allsections[SGUID],0),2)</f>
        <v>-</v>
      </c>
      <c r="U57">
        <f>INDEX(S2PQ_relational[],MATCH(PIs[[#This Row],[GUID]],S2PQ_relational[PIGUID],0),2)</f>
        <v>0</v>
      </c>
      <c r="V57" t="b">
        <v>0</v>
      </c>
    </row>
    <row r="58" spans="1:22" ht="409.5" hidden="1" x14ac:dyDescent="0.25">
      <c r="A58" t="s">
        <v>407</v>
      </c>
      <c r="C58" t="s">
        <v>408</v>
      </c>
      <c r="D58" t="s">
        <v>409</v>
      </c>
      <c r="E58" t="s">
        <v>410</v>
      </c>
      <c r="F58" t="s">
        <v>411</v>
      </c>
      <c r="G58" s="9" t="s">
        <v>412</v>
      </c>
      <c r="H58" t="s">
        <v>57</v>
      </c>
      <c r="I58" t="str">
        <f>INDEX(Level[Level],MATCH(PIs[[#This Row],[L]],Level[GUID],0),1)</f>
        <v>Major Must</v>
      </c>
      <c r="N58" t="s">
        <v>393</v>
      </c>
      <c r="O58" t="str">
        <f>INDEX(allsections[[S]:[Order]],MATCH(PIs[[#This Row],[SGUID]],allsections[SGUID],0),1)</f>
        <v>AQ 03 HYGIENE</v>
      </c>
      <c r="P58" t="str">
        <f>INDEX(allsections[[S]:[Order]],MATCH(PIs[[#This Row],[SGUID]],allsections[SGUID],0),2)</f>
        <v>-</v>
      </c>
      <c r="Q58">
        <f>INDEX(allsections[[S]:[Order]],MATCH(PIs[[#This Row],[SGUID]],allsections[SGUID],0),3)</f>
        <v>3</v>
      </c>
      <c r="R58" t="s">
        <v>59</v>
      </c>
      <c r="S58" t="str">
        <f>INDEX(allsections[[S]:[Order]],MATCH(PIs[[#This Row],[SSGUID]],allsections[SGUID],0),1)</f>
        <v>-</v>
      </c>
      <c r="T58" t="str">
        <f>INDEX(allsections[[S]:[Order]],MATCH(PIs[[#This Row],[SSGUID]],allsections[SGUID],0),2)</f>
        <v>-</v>
      </c>
      <c r="U58">
        <f>INDEX(S2PQ_relational[],MATCH(PIs[[#This Row],[GUID]],S2PQ_relational[PIGUID],0),2)</f>
        <v>0</v>
      </c>
      <c r="V58" t="b">
        <v>1</v>
      </c>
    </row>
    <row r="59" spans="1:22" ht="409.5" hidden="1" x14ac:dyDescent="0.25">
      <c r="A59" t="s">
        <v>413</v>
      </c>
      <c r="C59" t="s">
        <v>414</v>
      </c>
      <c r="D59" t="s">
        <v>415</v>
      </c>
      <c r="E59" t="s">
        <v>416</v>
      </c>
      <c r="F59" t="s">
        <v>417</v>
      </c>
      <c r="G59" s="9" t="s">
        <v>418</v>
      </c>
      <c r="H59" t="s">
        <v>57</v>
      </c>
      <c r="I59" t="str">
        <f>INDEX(Level[Level],MATCH(PIs[[#This Row],[L]],Level[GUID],0),1)</f>
        <v>Major Must</v>
      </c>
      <c r="N59" t="s">
        <v>66</v>
      </c>
      <c r="O59" t="str">
        <f>INDEX(allsections[[S]:[Order]],MATCH(PIs[[#This Row],[SGUID]],allsections[SGUID],0),1)</f>
        <v>AQ 04 WORKERS’ WELL-BEING: OCCUPATIONAL HEALTH, SAFETY, AND WELFARE</v>
      </c>
      <c r="P59" t="str">
        <f>INDEX(allsections[[S]:[Order]],MATCH(PIs[[#This Row],[SGUID]],allsections[SGUID],0),2)</f>
        <v>Compliance with GRASP is compulsory for the aquaculture scope. Therefore, full compliance with this section is required at all times.</v>
      </c>
      <c r="Q59">
        <f>INDEX(allsections[[S]:[Order]],MATCH(PIs[[#This Row],[SGUID]],allsections[SGUID],0),3)</f>
        <v>4</v>
      </c>
      <c r="R59" t="s">
        <v>267</v>
      </c>
      <c r="S59" t="str">
        <f>INDEX(allsections[[S]:[Order]],MATCH(PIs[[#This Row],[SSGUID]],allsections[SGUID],0),1)</f>
        <v>AQ 04.01 Workers’ occupational health and safety</v>
      </c>
      <c r="T59" t="str">
        <f>INDEX(allsections[[S]:[Order]],MATCH(PIs[[#This Row],[SSGUID]],allsections[SGUID],0),2)</f>
        <v>-</v>
      </c>
      <c r="U59">
        <f>INDEX(S2PQ_relational[],MATCH(PIs[[#This Row],[GUID]],S2PQ_relational[PIGUID],0),2)</f>
        <v>0</v>
      </c>
      <c r="V59" t="b">
        <v>1</v>
      </c>
    </row>
    <row r="60" spans="1:22" ht="409.5" hidden="1" x14ac:dyDescent="0.25">
      <c r="A60" t="s">
        <v>419</v>
      </c>
      <c r="C60" t="s">
        <v>420</v>
      </c>
      <c r="D60" t="s">
        <v>421</v>
      </c>
      <c r="E60" t="s">
        <v>422</v>
      </c>
      <c r="F60" t="s">
        <v>423</v>
      </c>
      <c r="G60" s="9" t="s">
        <v>424</v>
      </c>
      <c r="H60" t="s">
        <v>57</v>
      </c>
      <c r="I60" t="str">
        <f>INDEX(Level[Level],MATCH(PIs[[#This Row],[L]],Level[GUID],0),1)</f>
        <v>Major Must</v>
      </c>
      <c r="N60" t="s">
        <v>386</v>
      </c>
      <c r="O60" t="str">
        <f>INDEX(allsections[[S]:[Order]],MATCH(PIs[[#This Row],[SGUID]],allsections[SGUID],0),1)</f>
        <v xml:space="preserve">AQ 16 FOOD FRAUD MITIGATION </v>
      </c>
      <c r="P60" t="str">
        <f>INDEX(allsections[[S]:[Order]],MATCH(PIs[[#This Row],[SGUID]],allsections[SGUID],0),2)</f>
        <v>-</v>
      </c>
      <c r="Q60">
        <f>INDEX(allsections[[S]:[Order]],MATCH(PIs[[#This Row],[SGUID]],allsections[SGUID],0),3)</f>
        <v>16</v>
      </c>
      <c r="R60" t="s">
        <v>59</v>
      </c>
      <c r="S60" t="str">
        <f>INDEX(allsections[[S]:[Order]],MATCH(PIs[[#This Row],[SSGUID]],allsections[SGUID],0),1)</f>
        <v>-</v>
      </c>
      <c r="T60" t="str">
        <f>INDEX(allsections[[S]:[Order]],MATCH(PIs[[#This Row],[SSGUID]],allsections[SGUID],0),2)</f>
        <v>-</v>
      </c>
      <c r="U60">
        <f>INDEX(S2PQ_relational[],MATCH(PIs[[#This Row],[GUID]],S2PQ_relational[PIGUID],0),2)</f>
        <v>0</v>
      </c>
      <c r="V60" t="b">
        <v>1</v>
      </c>
    </row>
    <row r="61" spans="1:22" hidden="1" x14ac:dyDescent="0.25">
      <c r="A61" t="s">
        <v>425</v>
      </c>
      <c r="C61" t="s">
        <v>426</v>
      </c>
      <c r="D61" t="s">
        <v>427</v>
      </c>
      <c r="E61" t="s">
        <v>428</v>
      </c>
      <c r="F61" t="s">
        <v>429</v>
      </c>
      <c r="G61" t="s">
        <v>430</v>
      </c>
      <c r="H61" t="s">
        <v>48</v>
      </c>
      <c r="I61" t="str">
        <f>INDEX(Level[Level],MATCH(PIs[[#This Row],[L]],Level[GUID],0),1)</f>
        <v>Minor Must</v>
      </c>
      <c r="N61" t="s">
        <v>49</v>
      </c>
      <c r="O61" t="str">
        <f>INDEX(allsections[[S]:[Order]],MATCH(PIs[[#This Row],[SGUID]],allsections[SGUID],0),1)</f>
        <v>AQ 25 HOLDING AND CROWDING FACILITIES</v>
      </c>
      <c r="P61" t="str">
        <f>INDEX(allsections[[S]:[Order]],MATCH(PIs[[#This Row],[SGUID]],allsections[SGUID],0),2)</f>
        <v>-</v>
      </c>
      <c r="Q61">
        <f>INDEX(allsections[[S]:[Order]],MATCH(PIs[[#This Row],[SGUID]],allsections[SGUID],0),3)</f>
        <v>25</v>
      </c>
      <c r="R61" t="s">
        <v>431</v>
      </c>
      <c r="S61" t="str">
        <f>INDEX(allsections[[S]:[Order]],MATCH(PIs[[#This Row],[SSGUID]],allsections[SGUID],0),1)</f>
        <v>AQ 25.02 Mortalities in holding facilities, including well boats, and/or prior to slaughter</v>
      </c>
      <c r="T61" t="str">
        <f>INDEX(allsections[[S]:[Order]],MATCH(PIs[[#This Row],[SSGUID]],allsections[SGUID],0),2)</f>
        <v>-</v>
      </c>
      <c r="U61" t="str">
        <f>INDEX(S2PQ_relational[],MATCH(PIs[[#This Row],[GUID]],S2PQ_relational[PIGUID],0),2)</f>
        <v>01gXNYRyznYN2X6gYOfzLQ</v>
      </c>
      <c r="V61" t="b">
        <v>0</v>
      </c>
    </row>
    <row r="62" spans="1:22" hidden="1" x14ac:dyDescent="0.25">
      <c r="A62" t="s">
        <v>432</v>
      </c>
      <c r="C62" t="s">
        <v>433</v>
      </c>
      <c r="D62" t="s">
        <v>434</v>
      </c>
      <c r="E62" t="s">
        <v>435</v>
      </c>
      <c r="F62" t="s">
        <v>436</v>
      </c>
      <c r="G62" t="s">
        <v>437</v>
      </c>
      <c r="H62" t="s">
        <v>48</v>
      </c>
      <c r="I62" t="str">
        <f>INDEX(Level[Level],MATCH(PIs[[#This Row],[L]],Level[GUID],0),1)</f>
        <v>Minor Must</v>
      </c>
      <c r="N62" t="s">
        <v>49</v>
      </c>
      <c r="O62" t="str">
        <f>INDEX(allsections[[S]:[Order]],MATCH(PIs[[#This Row],[SGUID]],allsections[SGUID],0),1)</f>
        <v>AQ 25 HOLDING AND CROWDING FACILITIES</v>
      </c>
      <c r="P62" t="str">
        <f>INDEX(allsections[[S]:[Order]],MATCH(PIs[[#This Row],[SGUID]],allsections[SGUID],0),2)</f>
        <v>-</v>
      </c>
      <c r="Q62">
        <f>INDEX(allsections[[S]:[Order]],MATCH(PIs[[#This Row],[SGUID]],allsections[SGUID],0),3)</f>
        <v>25</v>
      </c>
      <c r="R62" t="s">
        <v>431</v>
      </c>
      <c r="S62" t="str">
        <f>INDEX(allsections[[S]:[Order]],MATCH(PIs[[#This Row],[SSGUID]],allsections[SGUID],0),1)</f>
        <v>AQ 25.02 Mortalities in holding facilities, including well boats, and/or prior to slaughter</v>
      </c>
      <c r="T62" t="str">
        <f>INDEX(allsections[[S]:[Order]],MATCH(PIs[[#This Row],[SSGUID]],allsections[SGUID],0),2)</f>
        <v>-</v>
      </c>
      <c r="U62" t="str">
        <f>INDEX(S2PQ_relational[],MATCH(PIs[[#This Row],[GUID]],S2PQ_relational[PIGUID],0),2)</f>
        <v>01gXNYRyznYN2X6gYOfzLQ</v>
      </c>
      <c r="V62" t="b">
        <v>0</v>
      </c>
    </row>
    <row r="63" spans="1:22" hidden="1" x14ac:dyDescent="0.25">
      <c r="A63" t="s">
        <v>438</v>
      </c>
      <c r="C63" t="s">
        <v>439</v>
      </c>
      <c r="D63" t="s">
        <v>440</v>
      </c>
      <c r="E63" t="s">
        <v>441</v>
      </c>
      <c r="F63" t="s">
        <v>442</v>
      </c>
      <c r="G63" t="s">
        <v>443</v>
      </c>
      <c r="H63" t="s">
        <v>57</v>
      </c>
      <c r="I63" t="str">
        <f>INDEX(Level[Level],MATCH(PIs[[#This Row],[L]],Level[GUID],0),1)</f>
        <v>Major Must</v>
      </c>
      <c r="N63" t="s">
        <v>49</v>
      </c>
      <c r="O63" t="str">
        <f>INDEX(allsections[[S]:[Order]],MATCH(PIs[[#This Row],[SGUID]],allsections[SGUID],0),1)</f>
        <v>AQ 25 HOLDING AND CROWDING FACILITIES</v>
      </c>
      <c r="P63" t="str">
        <f>INDEX(allsections[[S]:[Order]],MATCH(PIs[[#This Row],[SGUID]],allsections[SGUID],0),2)</f>
        <v>-</v>
      </c>
      <c r="Q63">
        <f>INDEX(allsections[[S]:[Order]],MATCH(PIs[[#This Row],[SGUID]],allsections[SGUID],0),3)</f>
        <v>25</v>
      </c>
      <c r="R63" t="s">
        <v>444</v>
      </c>
      <c r="S63" t="str">
        <f>INDEX(allsections[[S]:[Order]],MATCH(PIs[[#This Row],[SSGUID]],allsections[SGUID],0),1)</f>
        <v>AQ 25.03 Escapes and indigenous species</v>
      </c>
      <c r="T63" t="str">
        <f>INDEX(allsections[[S]:[Order]],MATCH(PIs[[#This Row],[SSGUID]],allsections[SGUID],0),2)</f>
        <v>-</v>
      </c>
      <c r="U63" t="str">
        <f>INDEX(S2PQ_relational[],MATCH(PIs[[#This Row],[GUID]],S2PQ_relational[PIGUID],0),2)</f>
        <v>01gXNYRyznYN2X6gYOfzLQ</v>
      </c>
      <c r="V63" t="b">
        <v>0</v>
      </c>
    </row>
    <row r="64" spans="1:22" hidden="1" x14ac:dyDescent="0.25">
      <c r="A64" t="s">
        <v>445</v>
      </c>
      <c r="C64" t="s">
        <v>446</v>
      </c>
      <c r="D64" t="s">
        <v>447</v>
      </c>
      <c r="E64" t="s">
        <v>448</v>
      </c>
      <c r="F64" t="s">
        <v>449</v>
      </c>
      <c r="G64" t="s">
        <v>450</v>
      </c>
      <c r="H64" t="s">
        <v>57</v>
      </c>
      <c r="I64" t="str">
        <f>INDEX(Level[Level],MATCH(PIs[[#This Row],[L]],Level[GUID],0),1)</f>
        <v>Major Must</v>
      </c>
      <c r="N64" t="s">
        <v>49</v>
      </c>
      <c r="O64" t="str">
        <f>INDEX(allsections[[S]:[Order]],MATCH(PIs[[#This Row],[SGUID]],allsections[SGUID],0),1)</f>
        <v>AQ 25 HOLDING AND CROWDING FACILITIES</v>
      </c>
      <c r="P64" t="str">
        <f>INDEX(allsections[[S]:[Order]],MATCH(PIs[[#This Row],[SGUID]],allsections[SGUID],0),2)</f>
        <v>-</v>
      </c>
      <c r="Q64">
        <f>INDEX(allsections[[S]:[Order]],MATCH(PIs[[#This Row],[SGUID]],allsections[SGUID],0),3)</f>
        <v>25</v>
      </c>
      <c r="R64" t="s">
        <v>431</v>
      </c>
      <c r="S64" t="str">
        <f>INDEX(allsections[[S]:[Order]],MATCH(PIs[[#This Row],[SSGUID]],allsections[SGUID],0),1)</f>
        <v>AQ 25.02 Mortalities in holding facilities, including well boats, and/or prior to slaughter</v>
      </c>
      <c r="T64" t="str">
        <f>INDEX(allsections[[S]:[Order]],MATCH(PIs[[#This Row],[SSGUID]],allsections[SGUID],0),2)</f>
        <v>-</v>
      </c>
      <c r="U64" t="str">
        <f>INDEX(S2PQ_relational[],MATCH(PIs[[#This Row],[GUID]],S2PQ_relational[PIGUID],0),2)</f>
        <v>01gXNYRyznYN2X6gYOfzLQ</v>
      </c>
      <c r="V64" t="b">
        <v>0</v>
      </c>
    </row>
    <row r="65" spans="1:22" ht="409.5" hidden="1" x14ac:dyDescent="0.25">
      <c r="A65" t="s">
        <v>451</v>
      </c>
      <c r="C65" t="s">
        <v>452</v>
      </c>
      <c r="D65" t="s">
        <v>453</v>
      </c>
      <c r="E65" t="s">
        <v>454</v>
      </c>
      <c r="F65" t="s">
        <v>455</v>
      </c>
      <c r="G65" s="9" t="s">
        <v>456</v>
      </c>
      <c r="H65" t="s">
        <v>57</v>
      </c>
      <c r="I65" t="str">
        <f>INDEX(Level[Level],MATCH(PIs[[#This Row],[L]],Level[GUID],0),1)</f>
        <v>Major Must</v>
      </c>
      <c r="N65" t="s">
        <v>457</v>
      </c>
      <c r="O65" t="str">
        <f>INDEX(allsections[[S]:[Order]],MATCH(PIs[[#This Row],[SGUID]],allsections[SGUID],0),1)</f>
        <v>AQ 10 FOOD DEFENSE</v>
      </c>
      <c r="P65" t="str">
        <f>INDEX(allsections[[S]:[Order]],MATCH(PIs[[#This Row],[SGUID]],allsections[SGUID],0),2)</f>
        <v>-</v>
      </c>
      <c r="Q65">
        <f>INDEX(allsections[[S]:[Order]],MATCH(PIs[[#This Row],[SGUID]],allsections[SGUID],0),3)</f>
        <v>10</v>
      </c>
      <c r="R65" t="s">
        <v>59</v>
      </c>
      <c r="S65" t="str">
        <f>INDEX(allsections[[S]:[Order]],MATCH(PIs[[#This Row],[SSGUID]],allsections[SGUID],0),1)</f>
        <v>-</v>
      </c>
      <c r="T65" t="str">
        <f>INDEX(allsections[[S]:[Order]],MATCH(PIs[[#This Row],[SSGUID]],allsections[SGUID],0),2)</f>
        <v>-</v>
      </c>
      <c r="U65">
        <f>INDEX(S2PQ_relational[],MATCH(PIs[[#This Row],[GUID]],S2PQ_relational[PIGUID],0),2)</f>
        <v>0</v>
      </c>
      <c r="V65" t="b">
        <v>0</v>
      </c>
    </row>
    <row r="66" spans="1:22" hidden="1" x14ac:dyDescent="0.25">
      <c r="A66" t="s">
        <v>458</v>
      </c>
      <c r="C66" t="s">
        <v>459</v>
      </c>
      <c r="D66" t="s">
        <v>460</v>
      </c>
      <c r="E66" t="s">
        <v>461</v>
      </c>
      <c r="F66" t="s">
        <v>462</v>
      </c>
      <c r="G66" t="s">
        <v>463</v>
      </c>
      <c r="H66" t="s">
        <v>48</v>
      </c>
      <c r="I66" t="str">
        <f>INDEX(Level[Level],MATCH(PIs[[#This Row],[L]],Level[GUID],0),1)</f>
        <v>Minor Must</v>
      </c>
      <c r="N66" t="s">
        <v>464</v>
      </c>
      <c r="O66" t="str">
        <f>INDEX(allsections[[S]:[Order]],MATCH(PIs[[#This Row],[SGUID]],allsections[SGUID],0),1)</f>
        <v>AQ 26 SLAUGHTER ACTIVITIES</v>
      </c>
      <c r="P66" t="str">
        <f>INDEX(allsections[[S]:[Order]],MATCH(PIs[[#This Row],[SGUID]],allsections[SGUID],0),2)</f>
        <v>-</v>
      </c>
      <c r="Q66">
        <f>INDEX(allsections[[S]:[Order]],MATCH(PIs[[#This Row],[SGUID]],allsections[SGUID],0),3)</f>
        <v>26</v>
      </c>
      <c r="R66" t="s">
        <v>465</v>
      </c>
      <c r="S66" t="str">
        <f>INDEX(allsections[[S]:[Order]],MATCH(PIs[[#This Row],[SSGUID]],allsections[SGUID],0),1)</f>
        <v>AQ 26.01 Stunning and bleeding</v>
      </c>
      <c r="T66" t="str">
        <f>INDEX(allsections[[S]:[Order]],MATCH(PIs[[#This Row],[SSGUID]],allsections[SGUID],0),2)</f>
        <v>-</v>
      </c>
      <c r="U66" t="str">
        <f>INDEX(S2PQ_relational[],MATCH(PIs[[#This Row],[GUID]],S2PQ_relational[PIGUID],0),2)</f>
        <v>58k2kPz0K27wGZYEVaI2nt</v>
      </c>
      <c r="V66" t="b">
        <v>0</v>
      </c>
    </row>
    <row r="67" spans="1:22" ht="409.5" hidden="1" x14ac:dyDescent="0.25">
      <c r="A67" t="s">
        <v>466</v>
      </c>
      <c r="C67" t="s">
        <v>467</v>
      </c>
      <c r="D67" t="s">
        <v>468</v>
      </c>
      <c r="E67" t="s">
        <v>469</v>
      </c>
      <c r="F67" t="s">
        <v>470</v>
      </c>
      <c r="G67" s="9" t="s">
        <v>471</v>
      </c>
      <c r="H67" t="s">
        <v>57</v>
      </c>
      <c r="I67" t="str">
        <f>INDEX(Level[Level],MATCH(PIs[[#This Row],[L]],Level[GUID],0),1)</f>
        <v>Major Must</v>
      </c>
      <c r="N67" t="s">
        <v>372</v>
      </c>
      <c r="O67" t="str">
        <f>INDEX(allsections[[S]:[Order]],MATCH(PIs[[#This Row],[SGUID]],allsections[SGUID],0),1)</f>
        <v>AQ 02 INTERNAL DOCUMENTATION</v>
      </c>
      <c r="P67" t="str">
        <f>INDEX(allsections[[S]:[Order]],MATCH(PIs[[#This Row],[SGUID]],allsections[SGUID],0),2)</f>
        <v>-</v>
      </c>
      <c r="Q67">
        <f>INDEX(allsections[[S]:[Order]],MATCH(PIs[[#This Row],[SGUID]],allsections[SGUID],0),3)</f>
        <v>2</v>
      </c>
      <c r="R67" t="s">
        <v>59</v>
      </c>
      <c r="S67" t="str">
        <f>INDEX(allsections[[S]:[Order]],MATCH(PIs[[#This Row],[SSGUID]],allsections[SGUID],0),1)</f>
        <v>-</v>
      </c>
      <c r="T67" t="str">
        <f>INDEX(allsections[[S]:[Order]],MATCH(PIs[[#This Row],[SSGUID]],allsections[SGUID],0),2)</f>
        <v>-</v>
      </c>
      <c r="U67">
        <f>INDEX(S2PQ_relational[],MATCH(PIs[[#This Row],[GUID]],S2PQ_relational[PIGUID],0),2)</f>
        <v>0</v>
      </c>
      <c r="V67" t="b">
        <v>1</v>
      </c>
    </row>
    <row r="68" spans="1:22" ht="409.5" hidden="1" x14ac:dyDescent="0.25">
      <c r="A68" t="s">
        <v>472</v>
      </c>
      <c r="C68" t="s">
        <v>473</v>
      </c>
      <c r="D68" t="s">
        <v>474</v>
      </c>
      <c r="E68" t="s">
        <v>475</v>
      </c>
      <c r="F68" t="s">
        <v>476</v>
      </c>
      <c r="G68" s="9" t="s">
        <v>477</v>
      </c>
      <c r="H68" t="s">
        <v>57</v>
      </c>
      <c r="I68" t="str">
        <f>INDEX(Level[Level],MATCH(PIs[[#This Row],[L]],Level[GUID],0),1)</f>
        <v>Major Must</v>
      </c>
      <c r="N68" t="s">
        <v>478</v>
      </c>
      <c r="O68" t="str">
        <f>INDEX(allsections[[S]:[Order]],MATCH(PIs[[#This Row],[SGUID]],allsections[SGUID],0),1)</f>
        <v>AQ 17 SPECIFICATIONS, NON-CONFORMING PRODUCTS, AND PRODUCT RELEASE AT THE FARM</v>
      </c>
      <c r="P68" t="str">
        <f>INDEX(allsections[[S]:[Order]],MATCH(PIs[[#This Row],[SGUID]],allsections[SGUID],0),2)</f>
        <v>-</v>
      </c>
      <c r="Q68">
        <f>INDEX(allsections[[S]:[Order]],MATCH(PIs[[#This Row],[SGUID]],allsections[SGUID],0),3)</f>
        <v>17</v>
      </c>
      <c r="R68" t="s">
        <v>59</v>
      </c>
      <c r="S68" t="str">
        <f>INDEX(allsections[[S]:[Order]],MATCH(PIs[[#This Row],[SSGUID]],allsections[SGUID],0),1)</f>
        <v>-</v>
      </c>
      <c r="T68" t="str">
        <f>INDEX(allsections[[S]:[Order]],MATCH(PIs[[#This Row],[SSGUID]],allsections[SGUID],0),2)</f>
        <v>-</v>
      </c>
      <c r="U68">
        <f>INDEX(S2PQ_relational[],MATCH(PIs[[#This Row],[GUID]],S2PQ_relational[PIGUID],0),2)</f>
        <v>0</v>
      </c>
      <c r="V68" t="b">
        <v>0</v>
      </c>
    </row>
    <row r="69" spans="1:22" hidden="1" x14ac:dyDescent="0.25">
      <c r="A69" t="s">
        <v>479</v>
      </c>
      <c r="C69" t="s">
        <v>480</v>
      </c>
      <c r="D69" t="s">
        <v>481</v>
      </c>
      <c r="E69" t="s">
        <v>482</v>
      </c>
      <c r="F69" t="s">
        <v>483</v>
      </c>
      <c r="G69" t="s">
        <v>484</v>
      </c>
      <c r="H69" t="s">
        <v>57</v>
      </c>
      <c r="I69" t="str">
        <f>INDEX(Level[Level],MATCH(PIs[[#This Row],[L]],Level[GUID],0),1)</f>
        <v>Major Must</v>
      </c>
      <c r="N69" t="s">
        <v>464</v>
      </c>
      <c r="O69" t="str">
        <f>INDEX(allsections[[S]:[Order]],MATCH(PIs[[#This Row],[SGUID]],allsections[SGUID],0),1)</f>
        <v>AQ 26 SLAUGHTER ACTIVITIES</v>
      </c>
      <c r="P69" t="str">
        <f>INDEX(allsections[[S]:[Order]],MATCH(PIs[[#This Row],[SGUID]],allsections[SGUID],0),2)</f>
        <v>-</v>
      </c>
      <c r="Q69">
        <f>INDEX(allsections[[S]:[Order]],MATCH(PIs[[#This Row],[SGUID]],allsections[SGUID],0),3)</f>
        <v>26</v>
      </c>
      <c r="R69" t="s">
        <v>465</v>
      </c>
      <c r="S69" t="str">
        <f>INDEX(allsections[[S]:[Order]],MATCH(PIs[[#This Row],[SSGUID]],allsections[SGUID],0),1)</f>
        <v>AQ 26.01 Stunning and bleeding</v>
      </c>
      <c r="T69" t="str">
        <f>INDEX(allsections[[S]:[Order]],MATCH(PIs[[#This Row],[SSGUID]],allsections[SGUID],0),2)</f>
        <v>-</v>
      </c>
      <c r="U69" t="str">
        <f>INDEX(S2PQ_relational[],MATCH(PIs[[#This Row],[GUID]],S2PQ_relational[PIGUID],0),2)</f>
        <v>58k2kPz0K27wGZYEVaI2nt</v>
      </c>
      <c r="V69" t="b">
        <v>0</v>
      </c>
    </row>
    <row r="70" spans="1:22" hidden="1" x14ac:dyDescent="0.25">
      <c r="A70" t="s">
        <v>485</v>
      </c>
      <c r="C70" t="s">
        <v>486</v>
      </c>
      <c r="D70" t="s">
        <v>487</v>
      </c>
      <c r="E70" t="s">
        <v>488</v>
      </c>
      <c r="F70" t="s">
        <v>489</v>
      </c>
      <c r="G70" t="s">
        <v>490</v>
      </c>
      <c r="H70" t="s">
        <v>57</v>
      </c>
      <c r="I70" t="str">
        <f>INDEX(Level[Level],MATCH(PIs[[#This Row],[L]],Level[GUID],0),1)</f>
        <v>Major Must</v>
      </c>
      <c r="N70" t="s">
        <v>491</v>
      </c>
      <c r="O70" t="str">
        <f>INDEX(allsections[[S]:[Order]],MATCH(PIs[[#This Row],[SGUID]],allsections[SGUID],0),1)</f>
        <v>AQ 27 DEPURATION</v>
      </c>
      <c r="P70" t="str">
        <f>INDEX(allsections[[S]:[Order]],MATCH(PIs[[#This Row],[SGUID]],allsections[SGUID],0),2)</f>
        <v>-</v>
      </c>
      <c r="Q70">
        <f>INDEX(allsections[[S]:[Order]],MATCH(PIs[[#This Row],[SGUID]],allsections[SGUID],0),3)</f>
        <v>27</v>
      </c>
      <c r="R70" t="s">
        <v>59</v>
      </c>
      <c r="S70" t="str">
        <f>INDEX(allsections[[S]:[Order]],MATCH(PIs[[#This Row],[SSGUID]],allsections[SGUID],0),1)</f>
        <v>-</v>
      </c>
      <c r="T70" t="str">
        <f>INDEX(allsections[[S]:[Order]],MATCH(PIs[[#This Row],[SSGUID]],allsections[SGUID],0),2)</f>
        <v>-</v>
      </c>
      <c r="U70" t="str">
        <f>INDEX(S2PQ_relational[],MATCH(PIs[[#This Row],[GUID]],S2PQ_relational[PIGUID],0),2)</f>
        <v>2ov82qEGE6Qa97xh3PRL9y</v>
      </c>
      <c r="V70" t="b">
        <v>0</v>
      </c>
    </row>
    <row r="71" spans="1:22" hidden="1" x14ac:dyDescent="0.25">
      <c r="A71" t="s">
        <v>492</v>
      </c>
      <c r="C71" t="s">
        <v>493</v>
      </c>
      <c r="D71" t="s">
        <v>494</v>
      </c>
      <c r="E71" t="s">
        <v>495</v>
      </c>
      <c r="F71" t="s">
        <v>496</v>
      </c>
      <c r="G71" t="s">
        <v>497</v>
      </c>
      <c r="H71" t="s">
        <v>57</v>
      </c>
      <c r="I71" t="str">
        <f>INDEX(Level[Level],MATCH(PIs[[#This Row],[L]],Level[GUID],0),1)</f>
        <v>Major Must</v>
      </c>
      <c r="N71" t="s">
        <v>464</v>
      </c>
      <c r="O71" t="str">
        <f>INDEX(allsections[[S]:[Order]],MATCH(PIs[[#This Row],[SGUID]],allsections[SGUID],0),1)</f>
        <v>AQ 26 SLAUGHTER ACTIVITIES</v>
      </c>
      <c r="P71" t="str">
        <f>INDEX(allsections[[S]:[Order]],MATCH(PIs[[#This Row],[SGUID]],allsections[SGUID],0),2)</f>
        <v>-</v>
      </c>
      <c r="Q71">
        <f>INDEX(allsections[[S]:[Order]],MATCH(PIs[[#This Row],[SGUID]],allsections[SGUID],0),3)</f>
        <v>26</v>
      </c>
      <c r="R71" t="s">
        <v>498</v>
      </c>
      <c r="S71" t="str">
        <f>INDEX(allsections[[S]:[Order]],MATCH(PIs[[#This Row],[SSGUID]],allsections[SGUID],0),1)</f>
        <v>AQ 26.02 Blood waters</v>
      </c>
      <c r="T71" t="str">
        <f>INDEX(allsections[[S]:[Order]],MATCH(PIs[[#This Row],[SSGUID]],allsections[SGUID],0),2)</f>
        <v>-</v>
      </c>
      <c r="U71" t="str">
        <f>INDEX(S2PQ_relational[],MATCH(PIs[[#This Row],[GUID]],S2PQ_relational[PIGUID],0),2)</f>
        <v>58k2kPz0K27wGZYEVaI2nt</v>
      </c>
      <c r="V71" t="b">
        <v>0</v>
      </c>
    </row>
    <row r="72" spans="1:22" ht="409.5" hidden="1" x14ac:dyDescent="0.25">
      <c r="A72" t="s">
        <v>499</v>
      </c>
      <c r="C72" t="s">
        <v>500</v>
      </c>
      <c r="D72" t="s">
        <v>501</v>
      </c>
      <c r="E72" t="s">
        <v>502</v>
      </c>
      <c r="F72" t="s">
        <v>503</v>
      </c>
      <c r="G72" s="9" t="s">
        <v>504</v>
      </c>
      <c r="H72" t="s">
        <v>57</v>
      </c>
      <c r="I72" t="str">
        <f>INDEX(Level[Level],MATCH(PIs[[#This Row],[L]],Level[GUID],0),1)</f>
        <v>Major Must</v>
      </c>
      <c r="N72" t="s">
        <v>464</v>
      </c>
      <c r="O72" t="str">
        <f>INDEX(allsections[[S]:[Order]],MATCH(PIs[[#This Row],[SGUID]],allsections[SGUID],0),1)</f>
        <v>AQ 26 SLAUGHTER ACTIVITIES</v>
      </c>
      <c r="P72" t="str">
        <f>INDEX(allsections[[S]:[Order]],MATCH(PIs[[#This Row],[SGUID]],allsections[SGUID],0),2)</f>
        <v>-</v>
      </c>
      <c r="Q72">
        <f>INDEX(allsections[[S]:[Order]],MATCH(PIs[[#This Row],[SGUID]],allsections[SGUID],0),3)</f>
        <v>26</v>
      </c>
      <c r="R72" t="s">
        <v>465</v>
      </c>
      <c r="S72" t="str">
        <f>INDEX(allsections[[S]:[Order]],MATCH(PIs[[#This Row],[SSGUID]],allsections[SGUID],0),1)</f>
        <v>AQ 26.01 Stunning and bleeding</v>
      </c>
      <c r="T72" t="str">
        <f>INDEX(allsections[[S]:[Order]],MATCH(PIs[[#This Row],[SSGUID]],allsections[SGUID],0),2)</f>
        <v>-</v>
      </c>
      <c r="U72" t="str">
        <f>INDEX(S2PQ_relational[],MATCH(PIs[[#This Row],[GUID]],S2PQ_relational[PIGUID],0),2)</f>
        <v>58k2kPz0K27wGZYEVaI2nt</v>
      </c>
      <c r="V72" t="b">
        <v>0</v>
      </c>
    </row>
    <row r="73" spans="1:22" hidden="1" x14ac:dyDescent="0.25">
      <c r="A73" t="s">
        <v>505</v>
      </c>
      <c r="C73" t="s">
        <v>506</v>
      </c>
      <c r="D73" t="s">
        <v>507</v>
      </c>
      <c r="E73" t="s">
        <v>508</v>
      </c>
      <c r="F73" t="s">
        <v>509</v>
      </c>
      <c r="G73" t="s">
        <v>510</v>
      </c>
      <c r="H73" t="s">
        <v>57</v>
      </c>
      <c r="I73" t="str">
        <f>INDEX(Level[Level],MATCH(PIs[[#This Row],[L]],Level[GUID],0),1)</f>
        <v>Major Must</v>
      </c>
      <c r="N73" t="s">
        <v>464</v>
      </c>
      <c r="O73" t="str">
        <f>INDEX(allsections[[S]:[Order]],MATCH(PIs[[#This Row],[SGUID]],allsections[SGUID],0),1)</f>
        <v>AQ 26 SLAUGHTER ACTIVITIES</v>
      </c>
      <c r="P73" t="str">
        <f>INDEX(allsections[[S]:[Order]],MATCH(PIs[[#This Row],[SGUID]],allsections[SGUID],0),2)</f>
        <v>-</v>
      </c>
      <c r="Q73">
        <f>INDEX(allsections[[S]:[Order]],MATCH(PIs[[#This Row],[SGUID]],allsections[SGUID],0),3)</f>
        <v>26</v>
      </c>
      <c r="R73" t="s">
        <v>465</v>
      </c>
      <c r="S73" t="str">
        <f>INDEX(allsections[[S]:[Order]],MATCH(PIs[[#This Row],[SSGUID]],allsections[SGUID],0),1)</f>
        <v>AQ 26.01 Stunning and bleeding</v>
      </c>
      <c r="T73" t="str">
        <f>INDEX(allsections[[S]:[Order]],MATCH(PIs[[#This Row],[SSGUID]],allsections[SGUID],0),2)</f>
        <v>-</v>
      </c>
      <c r="U73" t="str">
        <f>INDEX(S2PQ_relational[],MATCH(PIs[[#This Row],[GUID]],S2PQ_relational[PIGUID],0),2)</f>
        <v>58k2kPz0K27wGZYEVaI2nt</v>
      </c>
      <c r="V73" t="b">
        <v>0</v>
      </c>
    </row>
    <row r="74" spans="1:22" hidden="1" x14ac:dyDescent="0.25">
      <c r="A74" t="s">
        <v>511</v>
      </c>
      <c r="C74" t="s">
        <v>512</v>
      </c>
      <c r="D74" t="s">
        <v>513</v>
      </c>
      <c r="E74" t="s">
        <v>514</v>
      </c>
      <c r="F74" t="s">
        <v>515</v>
      </c>
      <c r="G74" t="s">
        <v>516</v>
      </c>
      <c r="H74" t="s">
        <v>57</v>
      </c>
      <c r="I74" t="str">
        <f>INDEX(Level[Level],MATCH(PIs[[#This Row],[L]],Level[GUID],0),1)</f>
        <v>Major Must</v>
      </c>
      <c r="N74" t="s">
        <v>464</v>
      </c>
      <c r="O74" t="str">
        <f>INDEX(allsections[[S]:[Order]],MATCH(PIs[[#This Row],[SGUID]],allsections[SGUID],0),1)</f>
        <v>AQ 26 SLAUGHTER ACTIVITIES</v>
      </c>
      <c r="P74" t="str">
        <f>INDEX(allsections[[S]:[Order]],MATCH(PIs[[#This Row],[SGUID]],allsections[SGUID],0),2)</f>
        <v>-</v>
      </c>
      <c r="Q74">
        <f>INDEX(allsections[[S]:[Order]],MATCH(PIs[[#This Row],[SGUID]],allsections[SGUID],0),3)</f>
        <v>26</v>
      </c>
      <c r="R74" t="s">
        <v>465</v>
      </c>
      <c r="S74" t="str">
        <f>INDEX(allsections[[S]:[Order]],MATCH(PIs[[#This Row],[SSGUID]],allsections[SGUID],0),1)</f>
        <v>AQ 26.01 Stunning and bleeding</v>
      </c>
      <c r="T74" t="str">
        <f>INDEX(allsections[[S]:[Order]],MATCH(PIs[[#This Row],[SSGUID]],allsections[SGUID],0),2)</f>
        <v>-</v>
      </c>
      <c r="U74" t="str">
        <f>INDEX(S2PQ_relational[],MATCH(PIs[[#This Row],[GUID]],S2PQ_relational[PIGUID],0),2)</f>
        <v>58k2kPz0K27wGZYEVaI2nt</v>
      </c>
      <c r="V74" t="b">
        <v>0</v>
      </c>
    </row>
    <row r="75" spans="1:22" hidden="1" x14ac:dyDescent="0.25">
      <c r="A75" t="s">
        <v>517</v>
      </c>
      <c r="C75" t="s">
        <v>518</v>
      </c>
      <c r="D75" t="s">
        <v>519</v>
      </c>
      <c r="E75" t="s">
        <v>520</v>
      </c>
      <c r="F75" t="s">
        <v>521</v>
      </c>
      <c r="G75" t="s">
        <v>522</v>
      </c>
      <c r="H75" t="s">
        <v>57</v>
      </c>
      <c r="I75" t="str">
        <f>INDEX(Level[Level],MATCH(PIs[[#This Row],[L]],Level[GUID],0),1)</f>
        <v>Major Must</v>
      </c>
      <c r="N75" t="s">
        <v>523</v>
      </c>
      <c r="O75" t="str">
        <f>INDEX(allsections[[S]:[Order]],MATCH(PIs[[#This Row],[SGUID]],allsections[SGUID],0),1)</f>
        <v xml:space="preserve">AQ 22 FEED MANAGEMENT </v>
      </c>
      <c r="P75" t="str">
        <f>INDEX(allsections[[S]:[Order]],MATCH(PIs[[#This Row],[SGUID]],allsections[SGUID],0),2)</f>
        <v>While the aquaculture industry is expected to grow in the future, reliance on forage fish use in feed should not. Sustainable sourcing, efficient use of marine ingredients, and the use of alternatives to forage fish are fundamental steps to reducing and eliminating detrimental effects in the marine ecosystem. Refer to the GLOBALG.A.P. Compound Feed Manufacturing standard.</v>
      </c>
      <c r="Q75">
        <f>INDEX(allsections[[S]:[Order]],MATCH(PIs[[#This Row],[SGUID]],allsections[SGUID],0),3)</f>
        <v>22</v>
      </c>
      <c r="R75" t="s">
        <v>524</v>
      </c>
      <c r="S75" t="str">
        <f>INDEX(allsections[[S]:[Order]],MATCH(PIs[[#This Row],[SSGUID]],allsections[SGUID],0),1)</f>
        <v>AQ 22.01 General</v>
      </c>
      <c r="T75" t="str">
        <f>INDEX(allsections[[S]:[Order]],MATCH(PIs[[#This Row],[SSGUID]],allsections[SGUID],0),2)</f>
        <v>-</v>
      </c>
      <c r="U75" t="str">
        <f>INDEX(S2PQ_relational[],MATCH(PIs[[#This Row],[GUID]],S2PQ_relational[PIGUID],0),2)</f>
        <v>2EtW1EAPpAKFX3k6JZK82S</v>
      </c>
      <c r="V75" t="b">
        <v>0</v>
      </c>
    </row>
    <row r="76" spans="1:22" hidden="1" x14ac:dyDescent="0.25">
      <c r="A76" t="s">
        <v>525</v>
      </c>
      <c r="C76" t="s">
        <v>526</v>
      </c>
      <c r="D76" t="s">
        <v>527</v>
      </c>
      <c r="E76" t="s">
        <v>528</v>
      </c>
      <c r="F76" t="s">
        <v>529</v>
      </c>
      <c r="G76" t="s">
        <v>530</v>
      </c>
      <c r="H76" t="s">
        <v>57</v>
      </c>
      <c r="I76" t="str">
        <f>INDEX(Level[Level],MATCH(PIs[[#This Row],[L]],Level[GUID],0),1)</f>
        <v>Major Must</v>
      </c>
      <c r="N76" t="s">
        <v>523</v>
      </c>
      <c r="O76" t="str">
        <f>INDEX(allsections[[S]:[Order]],MATCH(PIs[[#This Row],[SGUID]],allsections[SGUID],0),1)</f>
        <v xml:space="preserve">AQ 22 FEED MANAGEMENT </v>
      </c>
      <c r="P76" t="str">
        <f>INDEX(allsections[[S]:[Order]],MATCH(PIs[[#This Row],[SGUID]],allsections[SGUID],0),2)</f>
        <v>While the aquaculture industry is expected to grow in the future, reliance on forage fish use in feed should not. Sustainable sourcing, efficient use of marine ingredients, and the use of alternatives to forage fish are fundamental steps to reducing and eliminating detrimental effects in the marine ecosystem. Refer to the GLOBALG.A.P. Compound Feed Manufacturing standard.</v>
      </c>
      <c r="Q76">
        <f>INDEX(allsections[[S]:[Order]],MATCH(PIs[[#This Row],[SGUID]],allsections[SGUID],0),3)</f>
        <v>22</v>
      </c>
      <c r="R76" t="s">
        <v>524</v>
      </c>
      <c r="S76" t="str">
        <f>INDEX(allsections[[S]:[Order]],MATCH(PIs[[#This Row],[SSGUID]],allsections[SGUID],0),1)</f>
        <v>AQ 22.01 General</v>
      </c>
      <c r="T76" t="str">
        <f>INDEX(allsections[[S]:[Order]],MATCH(PIs[[#This Row],[SSGUID]],allsections[SGUID],0),2)</f>
        <v>-</v>
      </c>
      <c r="U76" t="str">
        <f>INDEX(S2PQ_relational[],MATCH(PIs[[#This Row],[GUID]],S2PQ_relational[PIGUID],0),2)</f>
        <v>2EtW1EAPpAKFX3k6JZK82S</v>
      </c>
      <c r="V76" t="b">
        <v>0</v>
      </c>
    </row>
    <row r="77" spans="1:22" ht="409.5" hidden="1" x14ac:dyDescent="0.25">
      <c r="A77" t="s">
        <v>531</v>
      </c>
      <c r="C77" t="s">
        <v>532</v>
      </c>
      <c r="D77" t="s">
        <v>533</v>
      </c>
      <c r="E77" t="s">
        <v>534</v>
      </c>
      <c r="F77" t="s">
        <v>535</v>
      </c>
      <c r="G77" s="9" t="s">
        <v>536</v>
      </c>
      <c r="H77" t="s">
        <v>57</v>
      </c>
      <c r="I77" t="str">
        <f>INDEX(Level[Level],MATCH(PIs[[#This Row],[L]],Level[GUID],0),1)</f>
        <v>Major Must</v>
      </c>
      <c r="N77" t="s">
        <v>523</v>
      </c>
      <c r="O77" t="str">
        <f>INDEX(allsections[[S]:[Order]],MATCH(PIs[[#This Row],[SGUID]],allsections[SGUID],0),1)</f>
        <v xml:space="preserve">AQ 22 FEED MANAGEMENT </v>
      </c>
      <c r="P77" t="str">
        <f>INDEX(allsections[[S]:[Order]],MATCH(PIs[[#This Row],[SGUID]],allsections[SGUID],0),2)</f>
        <v>While the aquaculture industry is expected to grow in the future, reliance on forage fish use in feed should not. Sustainable sourcing, efficient use of marine ingredients, and the use of alternatives to forage fish are fundamental steps to reducing and eliminating detrimental effects in the marine ecosystem. Refer to the GLOBALG.A.P. Compound Feed Manufacturing standard.</v>
      </c>
      <c r="Q77">
        <f>INDEX(allsections[[S]:[Order]],MATCH(PIs[[#This Row],[SGUID]],allsections[SGUID],0),3)</f>
        <v>22</v>
      </c>
      <c r="R77" t="s">
        <v>524</v>
      </c>
      <c r="S77" t="str">
        <f>INDEX(allsections[[S]:[Order]],MATCH(PIs[[#This Row],[SSGUID]],allsections[SGUID],0),1)</f>
        <v>AQ 22.01 General</v>
      </c>
      <c r="T77" t="str">
        <f>INDEX(allsections[[S]:[Order]],MATCH(PIs[[#This Row],[SSGUID]],allsections[SGUID],0),2)</f>
        <v>-</v>
      </c>
      <c r="U77" t="str">
        <f>INDEX(S2PQ_relational[],MATCH(PIs[[#This Row],[GUID]],S2PQ_relational[PIGUID],0),2)</f>
        <v>2EtW1EAPpAKFX3k6JZK82S</v>
      </c>
      <c r="V77" t="b">
        <v>0</v>
      </c>
    </row>
    <row r="78" spans="1:22" hidden="1" x14ac:dyDescent="0.25">
      <c r="A78" t="s">
        <v>537</v>
      </c>
      <c r="C78" t="s">
        <v>538</v>
      </c>
      <c r="D78" t="s">
        <v>539</v>
      </c>
      <c r="E78" t="s">
        <v>540</v>
      </c>
      <c r="F78" t="s">
        <v>541</v>
      </c>
      <c r="G78" t="s">
        <v>542</v>
      </c>
      <c r="H78" t="s">
        <v>57</v>
      </c>
      <c r="I78" t="str">
        <f>INDEX(Level[Level],MATCH(PIs[[#This Row],[L]],Level[GUID],0),1)</f>
        <v>Major Must</v>
      </c>
      <c r="N78" t="s">
        <v>523</v>
      </c>
      <c r="O78" t="str">
        <f>INDEX(allsections[[S]:[Order]],MATCH(PIs[[#This Row],[SGUID]],allsections[SGUID],0),1)</f>
        <v xml:space="preserve">AQ 22 FEED MANAGEMENT </v>
      </c>
      <c r="P78" t="str">
        <f>INDEX(allsections[[S]:[Order]],MATCH(PIs[[#This Row],[SGUID]],allsections[SGUID],0),2)</f>
        <v>While the aquaculture industry is expected to grow in the future, reliance on forage fish use in feed should not. Sustainable sourcing, efficient use of marine ingredients, and the use of alternatives to forage fish are fundamental steps to reducing and eliminating detrimental effects in the marine ecosystem. Refer to the GLOBALG.A.P. Compound Feed Manufacturing standard.</v>
      </c>
      <c r="Q78">
        <f>INDEX(allsections[[S]:[Order]],MATCH(PIs[[#This Row],[SGUID]],allsections[SGUID],0),3)</f>
        <v>22</v>
      </c>
      <c r="R78" t="s">
        <v>524</v>
      </c>
      <c r="S78" t="str">
        <f>INDEX(allsections[[S]:[Order]],MATCH(PIs[[#This Row],[SSGUID]],allsections[SGUID],0),1)</f>
        <v>AQ 22.01 General</v>
      </c>
      <c r="T78" t="str">
        <f>INDEX(allsections[[S]:[Order]],MATCH(PIs[[#This Row],[SSGUID]],allsections[SGUID],0),2)</f>
        <v>-</v>
      </c>
      <c r="U78" t="str">
        <f>INDEX(S2PQ_relational[],MATCH(PIs[[#This Row],[GUID]],S2PQ_relational[PIGUID],0),2)</f>
        <v>2EtW1EAPpAKFX3k6JZK82S</v>
      </c>
      <c r="V78" t="b">
        <v>0</v>
      </c>
    </row>
    <row r="79" spans="1:22" hidden="1" x14ac:dyDescent="0.25">
      <c r="A79" t="s">
        <v>543</v>
      </c>
      <c r="C79" t="s">
        <v>544</v>
      </c>
      <c r="D79" t="s">
        <v>545</v>
      </c>
      <c r="E79" t="s">
        <v>546</v>
      </c>
      <c r="F79" t="s">
        <v>547</v>
      </c>
      <c r="G79" t="s">
        <v>548</v>
      </c>
      <c r="H79" t="s">
        <v>57</v>
      </c>
      <c r="I79" t="str">
        <f>INDEX(Level[Level],MATCH(PIs[[#This Row],[L]],Level[GUID],0),1)</f>
        <v>Major Must</v>
      </c>
      <c r="N79" t="s">
        <v>523</v>
      </c>
      <c r="O79" t="str">
        <f>INDEX(allsections[[S]:[Order]],MATCH(PIs[[#This Row],[SGUID]],allsections[SGUID],0),1)</f>
        <v xml:space="preserve">AQ 22 FEED MANAGEMENT </v>
      </c>
      <c r="P79" t="str">
        <f>INDEX(allsections[[S]:[Order]],MATCH(PIs[[#This Row],[SGUID]],allsections[SGUID],0),2)</f>
        <v>While the aquaculture industry is expected to grow in the future, reliance on forage fish use in feed should not. Sustainable sourcing, efficient use of marine ingredients, and the use of alternatives to forage fish are fundamental steps to reducing and eliminating detrimental effects in the marine ecosystem. Refer to the GLOBALG.A.P. Compound Feed Manufacturing standard.</v>
      </c>
      <c r="Q79">
        <f>INDEX(allsections[[S]:[Order]],MATCH(PIs[[#This Row],[SGUID]],allsections[SGUID],0),3)</f>
        <v>22</v>
      </c>
      <c r="R79" t="s">
        <v>549</v>
      </c>
      <c r="S79" t="str">
        <f>INDEX(allsections[[S]:[Order]],MATCH(PIs[[#This Row],[SSGUID]],allsections[SGUID],0),1)</f>
        <v>AQ 22.03 Storage of aquaculture feeds</v>
      </c>
      <c r="T79" t="str">
        <f>INDEX(allsections[[S]:[Order]],MATCH(PIs[[#This Row],[SSGUID]],allsections[SGUID],0),2)</f>
        <v>-</v>
      </c>
      <c r="U79" t="str">
        <f>INDEX(S2PQ_relational[],MATCH(PIs[[#This Row],[GUID]],S2PQ_relational[PIGUID],0),2)</f>
        <v>2EtW1EAPpAKFX3k6JZK82S</v>
      </c>
      <c r="V79" t="b">
        <v>0</v>
      </c>
    </row>
    <row r="80" spans="1:22" ht="225" hidden="1" x14ac:dyDescent="0.25">
      <c r="A80" t="s">
        <v>550</v>
      </c>
      <c r="C80" t="s">
        <v>551</v>
      </c>
      <c r="D80" t="s">
        <v>552</v>
      </c>
      <c r="E80" t="s">
        <v>553</v>
      </c>
      <c r="F80" t="s">
        <v>554</v>
      </c>
      <c r="G80" s="9" t="s">
        <v>555</v>
      </c>
      <c r="H80" t="s">
        <v>57</v>
      </c>
      <c r="I80" t="str">
        <f>INDEX(Level[Level],MATCH(PIs[[#This Row],[L]],Level[GUID],0),1)</f>
        <v>Major Must</v>
      </c>
      <c r="N80" t="s">
        <v>556</v>
      </c>
      <c r="O80" t="str">
        <f>INDEX(allsections[[S]:[Order]],MATCH(PIs[[#This Row],[SGUID]],allsections[SGUID],0),1)</f>
        <v>AQ 24 HARVESTING AND POSTHARVESTING OPERATIONS</v>
      </c>
      <c r="P80" t="str">
        <f>INDEX(allsections[[S]:[Order]],MATCH(PIs[[#This Row],[SGUID]],allsections[SGUID],0),2)</f>
        <v>-</v>
      </c>
      <c r="Q80">
        <f>INDEX(allsections[[S]:[Order]],MATCH(PIs[[#This Row],[SGUID]],allsections[SGUID],0),3)</f>
        <v>24</v>
      </c>
      <c r="R80" t="s">
        <v>557</v>
      </c>
      <c r="S80" t="str">
        <f>INDEX(allsections[[S]:[Order]],MATCH(PIs[[#This Row],[SSGUID]],allsections[SGUID],0),1)</f>
        <v>AQ 24.02 Traceability of harvested farmed aquatic species</v>
      </c>
      <c r="T80" t="str">
        <f>INDEX(allsections[[S]:[Order]],MATCH(PIs[[#This Row],[SSGUID]],allsections[SGUID],0),2)</f>
        <v>-</v>
      </c>
      <c r="U80" t="str">
        <f>INDEX(S2PQ_relational[],MATCH(PIs[[#This Row],[GUID]],S2PQ_relational[PIGUID],0),2)</f>
        <v>01gXNYRyznYN2X6gYOfzLQ</v>
      </c>
      <c r="V80" t="b">
        <v>1</v>
      </c>
    </row>
    <row r="81" spans="1:22" hidden="1" x14ac:dyDescent="0.25">
      <c r="A81" t="s">
        <v>558</v>
      </c>
      <c r="C81" t="s">
        <v>559</v>
      </c>
      <c r="D81" t="s">
        <v>560</v>
      </c>
      <c r="E81" t="s">
        <v>561</v>
      </c>
      <c r="F81" t="s">
        <v>562</v>
      </c>
      <c r="G81" t="s">
        <v>563</v>
      </c>
      <c r="H81" t="s">
        <v>57</v>
      </c>
      <c r="I81" t="str">
        <f>INDEX(Level[Level],MATCH(PIs[[#This Row],[L]],Level[GUID],0),1)</f>
        <v>Major Must</v>
      </c>
      <c r="N81" t="s">
        <v>49</v>
      </c>
      <c r="O81" t="str">
        <f>INDEX(allsections[[S]:[Order]],MATCH(PIs[[#This Row],[SGUID]],allsections[SGUID],0),1)</f>
        <v>AQ 25 HOLDING AND CROWDING FACILITIES</v>
      </c>
      <c r="P81" t="str">
        <f>INDEX(allsections[[S]:[Order]],MATCH(PIs[[#This Row],[SGUID]],allsections[SGUID],0),2)</f>
        <v>-</v>
      </c>
      <c r="Q81">
        <f>INDEX(allsections[[S]:[Order]],MATCH(PIs[[#This Row],[SGUID]],allsections[SGUID],0),3)</f>
        <v>25</v>
      </c>
      <c r="R81" t="s">
        <v>50</v>
      </c>
      <c r="S81" t="str">
        <f>INDEX(allsections[[S]:[Order]],MATCH(PIs[[#This Row],[SSGUID]],allsections[SGUID],0),1)</f>
        <v>AQ 25.01 Farmed aquatic species welfare in holding and crowding facilities, including live well boat transfer, and/or prior to slaughter</v>
      </c>
      <c r="T81" t="str">
        <f>INDEX(allsections[[S]:[Order]],MATCH(PIs[[#This Row],[SSGUID]],allsections[SGUID],0),2)</f>
        <v>Minimizing stress of the farmed aquatic species immediately prior to slaughter is necessary to prevent welfare problems.</v>
      </c>
      <c r="U81" t="str">
        <f>INDEX(S2PQ_relational[],MATCH(PIs[[#This Row],[GUID]],S2PQ_relational[PIGUID],0),2)</f>
        <v>01gXNYRyznYN2X6gYOfzLQ</v>
      </c>
      <c r="V81" t="b">
        <v>0</v>
      </c>
    </row>
    <row r="82" spans="1:22" hidden="1" x14ac:dyDescent="0.25">
      <c r="A82" t="s">
        <v>564</v>
      </c>
      <c r="C82" t="s">
        <v>565</v>
      </c>
      <c r="D82" t="s">
        <v>566</v>
      </c>
      <c r="E82" t="s">
        <v>567</v>
      </c>
      <c r="F82" t="s">
        <v>568</v>
      </c>
      <c r="G82" t="s">
        <v>569</v>
      </c>
      <c r="H82" t="s">
        <v>57</v>
      </c>
      <c r="I82" t="str">
        <f>INDEX(Level[Level],MATCH(PIs[[#This Row],[L]],Level[GUID],0),1)</f>
        <v>Major Must</v>
      </c>
      <c r="N82" t="s">
        <v>49</v>
      </c>
      <c r="O82" t="str">
        <f>INDEX(allsections[[S]:[Order]],MATCH(PIs[[#This Row],[SGUID]],allsections[SGUID],0),1)</f>
        <v>AQ 25 HOLDING AND CROWDING FACILITIES</v>
      </c>
      <c r="P82" t="str">
        <f>INDEX(allsections[[S]:[Order]],MATCH(PIs[[#This Row],[SGUID]],allsections[SGUID],0),2)</f>
        <v>-</v>
      </c>
      <c r="Q82">
        <f>INDEX(allsections[[S]:[Order]],MATCH(PIs[[#This Row],[SGUID]],allsections[SGUID],0),3)</f>
        <v>25</v>
      </c>
      <c r="R82" t="s">
        <v>50</v>
      </c>
      <c r="S82" t="str">
        <f>INDEX(allsections[[S]:[Order]],MATCH(PIs[[#This Row],[SSGUID]],allsections[SGUID],0),1)</f>
        <v>AQ 25.01 Farmed aquatic species welfare in holding and crowding facilities, including live well boat transfer, and/or prior to slaughter</v>
      </c>
      <c r="T82" t="str">
        <f>INDEX(allsections[[S]:[Order]],MATCH(PIs[[#This Row],[SSGUID]],allsections[SGUID],0),2)</f>
        <v>Minimizing stress of the farmed aquatic species immediately prior to slaughter is necessary to prevent welfare problems.</v>
      </c>
      <c r="U82" t="str">
        <f>INDEX(S2PQ_relational[],MATCH(PIs[[#This Row],[GUID]],S2PQ_relational[PIGUID],0),2)</f>
        <v>01gXNYRyznYN2X6gYOfzLQ</v>
      </c>
      <c r="V82" t="b">
        <v>0</v>
      </c>
    </row>
    <row r="83" spans="1:22" ht="409.5" hidden="1" x14ac:dyDescent="0.25">
      <c r="A83" t="s">
        <v>570</v>
      </c>
      <c r="C83" t="s">
        <v>571</v>
      </c>
      <c r="D83" t="s">
        <v>572</v>
      </c>
      <c r="E83" t="s">
        <v>573</v>
      </c>
      <c r="F83" t="s">
        <v>574</v>
      </c>
      <c r="G83" s="9" t="s">
        <v>575</v>
      </c>
      <c r="H83" t="s">
        <v>57</v>
      </c>
      <c r="I83" t="str">
        <f>INDEX(Level[Level],MATCH(PIs[[#This Row],[L]],Level[GUID],0),1)</f>
        <v>Major Must</v>
      </c>
      <c r="N83" t="s">
        <v>576</v>
      </c>
      <c r="O83" t="str">
        <f>INDEX(allsections[[S]:[Order]],MATCH(PIs[[#This Row],[SGUID]],allsections[SGUID],0),1)</f>
        <v>AQ 21 SAMPLING AND TESTING OF FARMED AQUATIC SPECIES</v>
      </c>
      <c r="P83" t="str">
        <f>INDEX(allsections[[S]:[Order]],MATCH(PIs[[#This Row],[SGUID]],allsections[SGUID],0),2)</f>
        <v>-</v>
      </c>
      <c r="Q83">
        <f>INDEX(allsections[[S]:[Order]],MATCH(PIs[[#This Row],[SGUID]],allsections[SGUID],0),3)</f>
        <v>21</v>
      </c>
      <c r="R83" t="s">
        <v>59</v>
      </c>
      <c r="S83" t="str">
        <f>INDEX(allsections[[S]:[Order]],MATCH(PIs[[#This Row],[SSGUID]],allsections[SGUID],0),1)</f>
        <v>-</v>
      </c>
      <c r="T83" t="str">
        <f>INDEX(allsections[[S]:[Order]],MATCH(PIs[[#This Row],[SSGUID]],allsections[SGUID],0),2)</f>
        <v>-</v>
      </c>
      <c r="U83">
        <f>INDEX(S2PQ_relational[],MATCH(PIs[[#This Row],[GUID]],S2PQ_relational[PIGUID],0),2)</f>
        <v>0</v>
      </c>
      <c r="V83" t="b">
        <v>1</v>
      </c>
    </row>
    <row r="84" spans="1:22" hidden="1" x14ac:dyDescent="0.25">
      <c r="A84" t="s">
        <v>577</v>
      </c>
      <c r="C84" t="s">
        <v>578</v>
      </c>
      <c r="D84" t="s">
        <v>579</v>
      </c>
      <c r="E84" t="s">
        <v>580</v>
      </c>
      <c r="F84" t="s">
        <v>581</v>
      </c>
      <c r="G84" t="s">
        <v>582</v>
      </c>
      <c r="H84" t="s">
        <v>57</v>
      </c>
      <c r="I84" t="str">
        <f>INDEX(Level[Level],MATCH(PIs[[#This Row],[L]],Level[GUID],0),1)</f>
        <v>Major Must</v>
      </c>
      <c r="N84" t="s">
        <v>49</v>
      </c>
      <c r="O84" t="str">
        <f>INDEX(allsections[[S]:[Order]],MATCH(PIs[[#This Row],[SGUID]],allsections[SGUID],0),1)</f>
        <v>AQ 25 HOLDING AND CROWDING FACILITIES</v>
      </c>
      <c r="P84" t="str">
        <f>INDEX(allsections[[S]:[Order]],MATCH(PIs[[#This Row],[SGUID]],allsections[SGUID],0),2)</f>
        <v>-</v>
      </c>
      <c r="Q84">
        <f>INDEX(allsections[[S]:[Order]],MATCH(PIs[[#This Row],[SGUID]],allsections[SGUID],0),3)</f>
        <v>25</v>
      </c>
      <c r="R84" t="s">
        <v>50</v>
      </c>
      <c r="S84" t="str">
        <f>INDEX(allsections[[S]:[Order]],MATCH(PIs[[#This Row],[SSGUID]],allsections[SGUID],0),1)</f>
        <v>AQ 25.01 Farmed aquatic species welfare in holding and crowding facilities, including live well boat transfer, and/or prior to slaughter</v>
      </c>
      <c r="T84" t="str">
        <f>INDEX(allsections[[S]:[Order]],MATCH(PIs[[#This Row],[SSGUID]],allsections[SGUID],0),2)</f>
        <v>Minimizing stress of the farmed aquatic species immediately prior to slaughter is necessary to prevent welfare problems.</v>
      </c>
      <c r="U84" t="str">
        <f>INDEX(S2PQ_relational[],MATCH(PIs[[#This Row],[GUID]],S2PQ_relational[PIGUID],0),2)</f>
        <v>01gXNYRyznYN2X6gYOfzLQ</v>
      </c>
      <c r="V84" t="b">
        <v>0</v>
      </c>
    </row>
    <row r="85" spans="1:22" hidden="1" x14ac:dyDescent="0.25">
      <c r="A85" t="s">
        <v>583</v>
      </c>
      <c r="C85" t="s">
        <v>584</v>
      </c>
      <c r="D85" t="s">
        <v>585</v>
      </c>
      <c r="E85" t="s">
        <v>586</v>
      </c>
      <c r="F85" t="s">
        <v>587</v>
      </c>
      <c r="G85" t="s">
        <v>588</v>
      </c>
      <c r="H85" t="s">
        <v>57</v>
      </c>
      <c r="I85" t="str">
        <f>INDEX(Level[Level],MATCH(PIs[[#This Row],[L]],Level[GUID],0),1)</f>
        <v>Major Must</v>
      </c>
      <c r="N85" t="s">
        <v>556</v>
      </c>
      <c r="O85" t="str">
        <f>INDEX(allsections[[S]:[Order]],MATCH(PIs[[#This Row],[SGUID]],allsections[SGUID],0),1)</f>
        <v>AQ 24 HARVESTING AND POSTHARVESTING OPERATIONS</v>
      </c>
      <c r="P85" t="str">
        <f>INDEX(allsections[[S]:[Order]],MATCH(PIs[[#This Row],[SGUID]],allsections[SGUID],0),2)</f>
        <v>-</v>
      </c>
      <c r="Q85">
        <f>INDEX(allsections[[S]:[Order]],MATCH(PIs[[#This Row],[SGUID]],allsections[SGUID],0),3)</f>
        <v>24</v>
      </c>
      <c r="R85" t="s">
        <v>557</v>
      </c>
      <c r="S85" t="str">
        <f>INDEX(allsections[[S]:[Order]],MATCH(PIs[[#This Row],[SSGUID]],allsections[SGUID],0),1)</f>
        <v>AQ 24.02 Traceability of harvested farmed aquatic species</v>
      </c>
      <c r="T85" t="str">
        <f>INDEX(allsections[[S]:[Order]],MATCH(PIs[[#This Row],[SSGUID]],allsections[SGUID],0),2)</f>
        <v>-</v>
      </c>
      <c r="U85" t="str">
        <f>INDEX(S2PQ_relational[],MATCH(PIs[[#This Row],[GUID]],S2PQ_relational[PIGUID],0),2)</f>
        <v>01gXNYRyznYN2X6gYOfzLQ</v>
      </c>
      <c r="V85" t="b">
        <v>0</v>
      </c>
    </row>
    <row r="86" spans="1:22" hidden="1" x14ac:dyDescent="0.25">
      <c r="A86" t="s">
        <v>589</v>
      </c>
      <c r="C86" t="s">
        <v>590</v>
      </c>
      <c r="D86" t="s">
        <v>591</v>
      </c>
      <c r="E86" t="s">
        <v>592</v>
      </c>
      <c r="F86" t="s">
        <v>593</v>
      </c>
      <c r="G86" t="s">
        <v>594</v>
      </c>
      <c r="H86" t="s">
        <v>57</v>
      </c>
      <c r="I86" t="str">
        <f>INDEX(Level[Level],MATCH(PIs[[#This Row],[L]],Level[GUID],0),1)</f>
        <v>Major Must</v>
      </c>
      <c r="N86" t="s">
        <v>556</v>
      </c>
      <c r="O86" t="str">
        <f>INDEX(allsections[[S]:[Order]],MATCH(PIs[[#This Row],[SGUID]],allsections[SGUID],0),1)</f>
        <v>AQ 24 HARVESTING AND POSTHARVESTING OPERATIONS</v>
      </c>
      <c r="P86" t="str">
        <f>INDEX(allsections[[S]:[Order]],MATCH(PIs[[#This Row],[SGUID]],allsections[SGUID],0),2)</f>
        <v>-</v>
      </c>
      <c r="Q86">
        <f>INDEX(allsections[[S]:[Order]],MATCH(PIs[[#This Row],[SGUID]],allsections[SGUID],0),3)</f>
        <v>24</v>
      </c>
      <c r="R86" t="s">
        <v>595</v>
      </c>
      <c r="S86" t="str">
        <f>INDEX(allsections[[S]:[Order]],MATCH(PIs[[#This Row],[SSGUID]],allsections[SGUID],0),1)</f>
        <v>AQ 24.01 Harvesting – Method of harvest/dispatch</v>
      </c>
      <c r="T86" t="str">
        <f>INDEX(allsections[[S]:[Order]],MATCH(PIs[[#This Row],[SSGUID]],allsections[SGUID],0),2)</f>
        <v>-</v>
      </c>
      <c r="U86" t="str">
        <f>INDEX(S2PQ_relational[],MATCH(PIs[[#This Row],[GUID]],S2PQ_relational[PIGUID],0),2)</f>
        <v>01gXNYRyznYN2X6gYOfzLQ</v>
      </c>
      <c r="V86" t="b">
        <v>0</v>
      </c>
    </row>
    <row r="87" spans="1:22" hidden="1" x14ac:dyDescent="0.25">
      <c r="A87" t="s">
        <v>596</v>
      </c>
      <c r="C87" t="s">
        <v>597</v>
      </c>
      <c r="D87" t="s">
        <v>598</v>
      </c>
      <c r="E87" t="s">
        <v>599</v>
      </c>
      <c r="F87" t="s">
        <v>600</v>
      </c>
      <c r="G87" t="s">
        <v>601</v>
      </c>
      <c r="H87" t="s">
        <v>57</v>
      </c>
      <c r="I87" t="str">
        <f>INDEX(Level[Level],MATCH(PIs[[#This Row],[L]],Level[GUID],0),1)</f>
        <v>Major Must</v>
      </c>
      <c r="N87" t="s">
        <v>556</v>
      </c>
      <c r="O87" t="str">
        <f>INDEX(allsections[[S]:[Order]],MATCH(PIs[[#This Row],[SGUID]],allsections[SGUID],0),1)</f>
        <v>AQ 24 HARVESTING AND POSTHARVESTING OPERATIONS</v>
      </c>
      <c r="P87" t="str">
        <f>INDEX(allsections[[S]:[Order]],MATCH(PIs[[#This Row],[SGUID]],allsections[SGUID],0),2)</f>
        <v>-</v>
      </c>
      <c r="Q87">
        <f>INDEX(allsections[[S]:[Order]],MATCH(PIs[[#This Row],[SGUID]],allsections[SGUID],0),3)</f>
        <v>24</v>
      </c>
      <c r="R87" t="s">
        <v>595</v>
      </c>
      <c r="S87" t="str">
        <f>INDEX(allsections[[S]:[Order]],MATCH(PIs[[#This Row],[SSGUID]],allsections[SGUID],0),1)</f>
        <v>AQ 24.01 Harvesting – Method of harvest/dispatch</v>
      </c>
      <c r="T87" t="str">
        <f>INDEX(allsections[[S]:[Order]],MATCH(PIs[[#This Row],[SSGUID]],allsections[SGUID],0),2)</f>
        <v>-</v>
      </c>
      <c r="U87" t="str">
        <f>INDEX(S2PQ_relational[],MATCH(PIs[[#This Row],[GUID]],S2PQ_relational[PIGUID],0),2)</f>
        <v>01gXNYRyznYN2X6gYOfzLQ</v>
      </c>
      <c r="V87" t="b">
        <v>0</v>
      </c>
    </row>
    <row r="88" spans="1:22" ht="409.5" hidden="1" x14ac:dyDescent="0.25">
      <c r="A88" t="s">
        <v>602</v>
      </c>
      <c r="C88" t="s">
        <v>603</v>
      </c>
      <c r="D88" t="s">
        <v>604</v>
      </c>
      <c r="E88" t="s">
        <v>605</v>
      </c>
      <c r="F88" t="s">
        <v>606</v>
      </c>
      <c r="G88" s="9" t="s">
        <v>607</v>
      </c>
      <c r="H88" t="s">
        <v>57</v>
      </c>
      <c r="I88" t="str">
        <f>INDEX(Level[Level],MATCH(PIs[[#This Row],[L]],Level[GUID],0),1)</f>
        <v>Major Must</v>
      </c>
      <c r="N88" t="s">
        <v>556</v>
      </c>
      <c r="O88" t="str">
        <f>INDEX(allsections[[S]:[Order]],MATCH(PIs[[#This Row],[SGUID]],allsections[SGUID],0),1)</f>
        <v>AQ 24 HARVESTING AND POSTHARVESTING OPERATIONS</v>
      </c>
      <c r="P88" t="str">
        <f>INDEX(allsections[[S]:[Order]],MATCH(PIs[[#This Row],[SGUID]],allsections[SGUID],0),2)</f>
        <v>-</v>
      </c>
      <c r="Q88">
        <f>INDEX(allsections[[S]:[Order]],MATCH(PIs[[#This Row],[SGUID]],allsections[SGUID],0),3)</f>
        <v>24</v>
      </c>
      <c r="R88" t="s">
        <v>595</v>
      </c>
      <c r="S88" t="str">
        <f>INDEX(allsections[[S]:[Order]],MATCH(PIs[[#This Row],[SSGUID]],allsections[SGUID],0),1)</f>
        <v>AQ 24.01 Harvesting – Method of harvest/dispatch</v>
      </c>
      <c r="T88" t="str">
        <f>INDEX(allsections[[S]:[Order]],MATCH(PIs[[#This Row],[SSGUID]],allsections[SGUID],0),2)</f>
        <v>-</v>
      </c>
      <c r="U88" t="str">
        <f>INDEX(S2PQ_relational[],MATCH(PIs[[#This Row],[GUID]],S2PQ_relational[PIGUID],0),2)</f>
        <v>01gXNYRyznYN2X6gYOfzLQ</v>
      </c>
      <c r="V88" t="b">
        <v>1</v>
      </c>
    </row>
    <row r="89" spans="1:22" ht="409.5" hidden="1" x14ac:dyDescent="0.25">
      <c r="A89" t="s">
        <v>608</v>
      </c>
      <c r="C89" t="s">
        <v>609</v>
      </c>
      <c r="D89" t="s">
        <v>610</v>
      </c>
      <c r="E89" t="s">
        <v>611</v>
      </c>
      <c r="F89" t="s">
        <v>612</v>
      </c>
      <c r="G89" s="9" t="s">
        <v>613</v>
      </c>
      <c r="H89" t="s">
        <v>57</v>
      </c>
      <c r="I89" t="str">
        <f>INDEX(Level[Level],MATCH(PIs[[#This Row],[L]],Level[GUID],0),1)</f>
        <v>Major Must</v>
      </c>
      <c r="N89" t="s">
        <v>523</v>
      </c>
      <c r="O89" t="str">
        <f>INDEX(allsections[[S]:[Order]],MATCH(PIs[[#This Row],[SGUID]],allsections[SGUID],0),1)</f>
        <v xml:space="preserve">AQ 22 FEED MANAGEMENT </v>
      </c>
      <c r="P89" t="str">
        <f>INDEX(allsections[[S]:[Order]],MATCH(PIs[[#This Row],[SGUID]],allsections[SGUID],0),2)</f>
        <v>While the aquaculture industry is expected to grow in the future, reliance on forage fish use in feed should not. Sustainable sourcing, efficient use of marine ingredients, and the use of alternatives to forage fish are fundamental steps to reducing and eliminating detrimental effects in the marine ecosystem. Refer to the GLOBALG.A.P. Compound Feed Manufacturing standard.</v>
      </c>
      <c r="Q89">
        <f>INDEX(allsections[[S]:[Order]],MATCH(PIs[[#This Row],[SGUID]],allsections[SGUID],0),3)</f>
        <v>22</v>
      </c>
      <c r="R89" t="s">
        <v>549</v>
      </c>
      <c r="S89" t="str">
        <f>INDEX(allsections[[S]:[Order]],MATCH(PIs[[#This Row],[SSGUID]],allsections[SGUID],0),1)</f>
        <v>AQ 22.03 Storage of aquaculture feeds</v>
      </c>
      <c r="T89" t="str">
        <f>INDEX(allsections[[S]:[Order]],MATCH(PIs[[#This Row],[SSGUID]],allsections[SGUID],0),2)</f>
        <v>-</v>
      </c>
      <c r="U89" t="str">
        <f>INDEX(S2PQ_relational[],MATCH(PIs[[#This Row],[GUID]],S2PQ_relational[PIGUID],0),2)</f>
        <v>2EtW1EAPpAKFX3k6JZK82S</v>
      </c>
      <c r="V89" t="b">
        <v>0</v>
      </c>
    </row>
    <row r="90" spans="1:22" hidden="1" x14ac:dyDescent="0.25">
      <c r="A90" t="s">
        <v>614</v>
      </c>
      <c r="C90" t="s">
        <v>615</v>
      </c>
      <c r="D90" t="s">
        <v>616</v>
      </c>
      <c r="E90" t="s">
        <v>617</v>
      </c>
      <c r="F90" t="s">
        <v>618</v>
      </c>
      <c r="G90" t="s">
        <v>619</v>
      </c>
      <c r="H90" t="s">
        <v>57</v>
      </c>
      <c r="I90" t="str">
        <f>INDEX(Level[Level],MATCH(PIs[[#This Row],[L]],Level[GUID],0),1)</f>
        <v>Major Must</v>
      </c>
      <c r="N90" t="s">
        <v>556</v>
      </c>
      <c r="O90" t="str">
        <f>INDEX(allsections[[S]:[Order]],MATCH(PIs[[#This Row],[SGUID]],allsections[SGUID],0),1)</f>
        <v>AQ 24 HARVESTING AND POSTHARVESTING OPERATIONS</v>
      </c>
      <c r="P90" t="str">
        <f>INDEX(allsections[[S]:[Order]],MATCH(PIs[[#This Row],[SGUID]],allsections[SGUID],0),2)</f>
        <v>-</v>
      </c>
      <c r="Q90">
        <f>INDEX(allsections[[S]:[Order]],MATCH(PIs[[#This Row],[SGUID]],allsections[SGUID],0),3)</f>
        <v>24</v>
      </c>
      <c r="R90" t="s">
        <v>595</v>
      </c>
      <c r="S90" t="str">
        <f>INDEX(allsections[[S]:[Order]],MATCH(PIs[[#This Row],[SSGUID]],allsections[SGUID],0),1)</f>
        <v>AQ 24.01 Harvesting – Method of harvest/dispatch</v>
      </c>
      <c r="T90" t="str">
        <f>INDEX(allsections[[S]:[Order]],MATCH(PIs[[#This Row],[SSGUID]],allsections[SGUID],0),2)</f>
        <v>-</v>
      </c>
      <c r="U90" t="str">
        <f>INDEX(S2PQ_relational[],MATCH(PIs[[#This Row],[GUID]],S2PQ_relational[PIGUID],0),2)</f>
        <v>01gXNYRyznYN2X6gYOfzLQ</v>
      </c>
      <c r="V90" t="b">
        <v>0</v>
      </c>
    </row>
    <row r="91" spans="1:22" hidden="1" x14ac:dyDescent="0.25">
      <c r="A91" t="s">
        <v>620</v>
      </c>
      <c r="C91" t="s">
        <v>621</v>
      </c>
      <c r="D91" t="s">
        <v>622</v>
      </c>
      <c r="E91" t="s">
        <v>623</v>
      </c>
      <c r="F91" t="s">
        <v>624</v>
      </c>
      <c r="G91" t="s">
        <v>625</v>
      </c>
      <c r="H91" t="s">
        <v>57</v>
      </c>
      <c r="I91" t="str">
        <f>INDEX(Level[Level],MATCH(PIs[[#This Row],[L]],Level[GUID],0),1)</f>
        <v>Major Must</v>
      </c>
      <c r="N91" t="s">
        <v>523</v>
      </c>
      <c r="O91" t="str">
        <f>INDEX(allsections[[S]:[Order]],MATCH(PIs[[#This Row],[SGUID]],allsections[SGUID],0),1)</f>
        <v xml:space="preserve">AQ 22 FEED MANAGEMENT </v>
      </c>
      <c r="P91" t="str">
        <f>INDEX(allsections[[S]:[Order]],MATCH(PIs[[#This Row],[SGUID]],allsections[SGUID],0),2)</f>
        <v>While the aquaculture industry is expected to grow in the future, reliance on forage fish use in feed should not. Sustainable sourcing, efficient use of marine ingredients, and the use of alternatives to forage fish are fundamental steps to reducing and eliminating detrimental effects in the marine ecosystem. Refer to the GLOBALG.A.P. Compound Feed Manufacturing standard.</v>
      </c>
      <c r="Q91">
        <f>INDEX(allsections[[S]:[Order]],MATCH(PIs[[#This Row],[SGUID]],allsections[SGUID],0),3)</f>
        <v>22</v>
      </c>
      <c r="R91" t="s">
        <v>549</v>
      </c>
      <c r="S91" t="str">
        <f>INDEX(allsections[[S]:[Order]],MATCH(PIs[[#This Row],[SSGUID]],allsections[SGUID],0),1)</f>
        <v>AQ 22.03 Storage of aquaculture feeds</v>
      </c>
      <c r="T91" t="str">
        <f>INDEX(allsections[[S]:[Order]],MATCH(PIs[[#This Row],[SSGUID]],allsections[SGUID],0),2)</f>
        <v>-</v>
      </c>
      <c r="U91" t="str">
        <f>INDEX(S2PQ_relational[],MATCH(PIs[[#This Row],[GUID]],S2PQ_relational[PIGUID],0),2)</f>
        <v>2EtW1EAPpAKFX3k6JZK82S</v>
      </c>
      <c r="V91" t="b">
        <v>0</v>
      </c>
    </row>
    <row r="92" spans="1:22" ht="409.5" hidden="1" x14ac:dyDescent="0.25">
      <c r="A92" t="s">
        <v>626</v>
      </c>
      <c r="C92" t="s">
        <v>627</v>
      </c>
      <c r="D92" t="s">
        <v>628</v>
      </c>
      <c r="E92" t="s">
        <v>629</v>
      </c>
      <c r="F92" t="s">
        <v>630</v>
      </c>
      <c r="G92" s="9" t="s">
        <v>631</v>
      </c>
      <c r="H92" t="s">
        <v>57</v>
      </c>
      <c r="I92" t="str">
        <f>INDEX(Level[Level],MATCH(PIs[[#This Row],[L]],Level[GUID],0),1)</f>
        <v>Major Must</v>
      </c>
      <c r="N92" t="s">
        <v>372</v>
      </c>
      <c r="O92" t="str">
        <f>INDEX(allsections[[S]:[Order]],MATCH(PIs[[#This Row],[SGUID]],allsections[SGUID],0),1)</f>
        <v>AQ 02 INTERNAL DOCUMENTATION</v>
      </c>
      <c r="P92" t="str">
        <f>INDEX(allsections[[S]:[Order]],MATCH(PIs[[#This Row],[SGUID]],allsections[SGUID],0),2)</f>
        <v>-</v>
      </c>
      <c r="Q92">
        <f>INDEX(allsections[[S]:[Order]],MATCH(PIs[[#This Row],[SGUID]],allsections[SGUID],0),3)</f>
        <v>2</v>
      </c>
      <c r="R92" t="s">
        <v>59</v>
      </c>
      <c r="S92" t="str">
        <f>INDEX(allsections[[S]:[Order]],MATCH(PIs[[#This Row],[SSGUID]],allsections[SGUID],0),1)</f>
        <v>-</v>
      </c>
      <c r="T92" t="str">
        <f>INDEX(allsections[[S]:[Order]],MATCH(PIs[[#This Row],[SSGUID]],allsections[SGUID],0),2)</f>
        <v>-</v>
      </c>
      <c r="U92">
        <f>INDEX(S2PQ_relational[],MATCH(PIs[[#This Row],[GUID]],S2PQ_relational[PIGUID],0),2)</f>
        <v>0</v>
      </c>
      <c r="V92" t="b">
        <v>0</v>
      </c>
    </row>
    <row r="93" spans="1:22" ht="409.5" hidden="1" x14ac:dyDescent="0.25">
      <c r="A93" t="s">
        <v>632</v>
      </c>
      <c r="C93" t="s">
        <v>633</v>
      </c>
      <c r="D93" t="s">
        <v>634</v>
      </c>
      <c r="E93" t="s">
        <v>635</v>
      </c>
      <c r="F93" t="s">
        <v>636</v>
      </c>
      <c r="G93" s="9" t="s">
        <v>637</v>
      </c>
      <c r="H93" t="s">
        <v>57</v>
      </c>
      <c r="I93" t="str">
        <f>INDEX(Level[Level],MATCH(PIs[[#This Row],[L]],Level[GUID],0),1)</f>
        <v>Major Must</v>
      </c>
      <c r="N93" t="s">
        <v>523</v>
      </c>
      <c r="O93" t="str">
        <f>INDEX(allsections[[S]:[Order]],MATCH(PIs[[#This Row],[SGUID]],allsections[SGUID],0),1)</f>
        <v xml:space="preserve">AQ 22 FEED MANAGEMENT </v>
      </c>
      <c r="P93" t="str">
        <f>INDEX(allsections[[S]:[Order]],MATCH(PIs[[#This Row],[SGUID]],allsections[SGUID],0),2)</f>
        <v>While the aquaculture industry is expected to grow in the future, reliance on forage fish use in feed should not. Sustainable sourcing, efficient use of marine ingredients, and the use of alternatives to forage fish are fundamental steps to reducing and eliminating detrimental effects in the marine ecosystem. Refer to the GLOBALG.A.P. Compound Feed Manufacturing standard.</v>
      </c>
      <c r="Q93">
        <f>INDEX(allsections[[S]:[Order]],MATCH(PIs[[#This Row],[SGUID]],allsections[SGUID],0),3)</f>
        <v>22</v>
      </c>
      <c r="R93" t="s">
        <v>638</v>
      </c>
      <c r="S93" t="str">
        <f>INDEX(allsections[[S]:[Order]],MATCH(PIs[[#This Row],[SSGUID]],allsections[SGUID],0),1)</f>
        <v>AQ 22.02 Feed records</v>
      </c>
      <c r="T93" t="str">
        <f>INDEX(allsections[[S]:[Order]],MATCH(PIs[[#This Row],[SSGUID]],allsections[SGUID],0),2)</f>
        <v>-</v>
      </c>
      <c r="U93" t="str">
        <f>INDEX(S2PQ_relational[],MATCH(PIs[[#This Row],[GUID]],S2PQ_relational[PIGUID],0),2)</f>
        <v>2EtW1EAPpAKFX3k6JZK82S</v>
      </c>
      <c r="V93" t="b">
        <v>0</v>
      </c>
    </row>
    <row r="94" spans="1:22" ht="409.5" hidden="1" x14ac:dyDescent="0.25">
      <c r="A94" t="s">
        <v>639</v>
      </c>
      <c r="C94" t="s">
        <v>640</v>
      </c>
      <c r="D94" t="s">
        <v>641</v>
      </c>
      <c r="E94" t="s">
        <v>642</v>
      </c>
      <c r="F94" t="s">
        <v>643</v>
      </c>
      <c r="G94" s="9" t="s">
        <v>644</v>
      </c>
      <c r="H94" t="s">
        <v>57</v>
      </c>
      <c r="I94" t="str">
        <f>INDEX(Level[Level],MATCH(PIs[[#This Row],[L]],Level[GUID],0),1)</f>
        <v>Major Must</v>
      </c>
      <c r="N94" t="s">
        <v>523</v>
      </c>
      <c r="O94" t="str">
        <f>INDEX(allsections[[S]:[Order]],MATCH(PIs[[#This Row],[SGUID]],allsections[SGUID],0),1)</f>
        <v xml:space="preserve">AQ 22 FEED MANAGEMENT </v>
      </c>
      <c r="P94" t="str">
        <f>INDEX(allsections[[S]:[Order]],MATCH(PIs[[#This Row],[SGUID]],allsections[SGUID],0),2)</f>
        <v>While the aquaculture industry is expected to grow in the future, reliance on forage fish use in feed should not. Sustainable sourcing, efficient use of marine ingredients, and the use of alternatives to forage fish are fundamental steps to reducing and eliminating detrimental effects in the marine ecosystem. Refer to the GLOBALG.A.P. Compound Feed Manufacturing standard.</v>
      </c>
      <c r="Q94">
        <f>INDEX(allsections[[S]:[Order]],MATCH(PIs[[#This Row],[SGUID]],allsections[SGUID],0),3)</f>
        <v>22</v>
      </c>
      <c r="R94" t="s">
        <v>638</v>
      </c>
      <c r="S94" t="str">
        <f>INDEX(allsections[[S]:[Order]],MATCH(PIs[[#This Row],[SSGUID]],allsections[SGUID],0),1)</f>
        <v>AQ 22.02 Feed records</v>
      </c>
      <c r="T94" t="str">
        <f>INDEX(allsections[[S]:[Order]],MATCH(PIs[[#This Row],[SSGUID]],allsections[SGUID],0),2)</f>
        <v>-</v>
      </c>
      <c r="U94" t="str">
        <f>INDEX(S2PQ_relational[],MATCH(PIs[[#This Row],[GUID]],S2PQ_relational[PIGUID],0),2)</f>
        <v>2EtW1EAPpAKFX3k6JZK82S</v>
      </c>
      <c r="V94" t="b">
        <v>0</v>
      </c>
    </row>
    <row r="95" spans="1:22" hidden="1" x14ac:dyDescent="0.25">
      <c r="A95" t="s">
        <v>645</v>
      </c>
      <c r="C95" t="s">
        <v>646</v>
      </c>
      <c r="D95" t="s">
        <v>647</v>
      </c>
      <c r="E95" t="s">
        <v>648</v>
      </c>
      <c r="F95" t="s">
        <v>649</v>
      </c>
      <c r="G95" t="s">
        <v>650</v>
      </c>
      <c r="H95" t="s">
        <v>57</v>
      </c>
      <c r="I95" t="str">
        <f>INDEX(Level[Level],MATCH(PIs[[#This Row],[L]],Level[GUID],0),1)</f>
        <v>Major Must</v>
      </c>
      <c r="N95" t="s">
        <v>523</v>
      </c>
      <c r="O95" t="str">
        <f>INDEX(allsections[[S]:[Order]],MATCH(PIs[[#This Row],[SGUID]],allsections[SGUID],0),1)</f>
        <v xml:space="preserve">AQ 22 FEED MANAGEMENT </v>
      </c>
      <c r="P95" t="str">
        <f>INDEX(allsections[[S]:[Order]],MATCH(PIs[[#This Row],[SGUID]],allsections[SGUID],0),2)</f>
        <v>While the aquaculture industry is expected to grow in the future, reliance on forage fish use in feed should not. Sustainable sourcing, efficient use of marine ingredients, and the use of alternatives to forage fish are fundamental steps to reducing and eliminating detrimental effects in the marine ecosystem. Refer to the GLOBALG.A.P. Compound Feed Manufacturing standard.</v>
      </c>
      <c r="Q95">
        <f>INDEX(allsections[[S]:[Order]],MATCH(PIs[[#This Row],[SGUID]],allsections[SGUID],0),3)</f>
        <v>22</v>
      </c>
      <c r="R95" t="s">
        <v>638</v>
      </c>
      <c r="S95" t="str">
        <f>INDEX(allsections[[S]:[Order]],MATCH(PIs[[#This Row],[SSGUID]],allsections[SGUID],0),1)</f>
        <v>AQ 22.02 Feed records</v>
      </c>
      <c r="T95" t="str">
        <f>INDEX(allsections[[S]:[Order]],MATCH(PIs[[#This Row],[SSGUID]],allsections[SGUID],0),2)</f>
        <v>-</v>
      </c>
      <c r="U95" t="str">
        <f>INDEX(S2PQ_relational[],MATCH(PIs[[#This Row],[GUID]],S2PQ_relational[PIGUID],0),2)</f>
        <v>2EtW1EAPpAKFX3k6JZK82S</v>
      </c>
      <c r="V95" t="b">
        <v>0</v>
      </c>
    </row>
    <row r="96" spans="1:22" ht="409.5" x14ac:dyDescent="0.25">
      <c r="A96" t="s">
        <v>651</v>
      </c>
      <c r="C96" t="s">
        <v>652</v>
      </c>
      <c r="D96" t="s">
        <v>653</v>
      </c>
      <c r="E96" t="s">
        <v>654</v>
      </c>
      <c r="F96" t="s">
        <v>655</v>
      </c>
      <c r="G96" s="9" t="s">
        <v>656</v>
      </c>
      <c r="H96" t="s">
        <v>57</v>
      </c>
      <c r="I96" t="str">
        <f>INDEX(Level[Level],MATCH(PIs[[#This Row],[L]],Level[GUID],0),1)</f>
        <v>Major Must</v>
      </c>
      <c r="N96" t="s">
        <v>523</v>
      </c>
      <c r="O96" t="str">
        <f>INDEX(allsections[[S]:[Order]],MATCH(PIs[[#This Row],[SGUID]],allsections[SGUID],0),1)</f>
        <v xml:space="preserve">AQ 22 FEED MANAGEMENT </v>
      </c>
      <c r="P96" t="str">
        <f>INDEX(allsections[[S]:[Order]],MATCH(PIs[[#This Row],[SGUID]],allsections[SGUID],0),2)</f>
        <v>While the aquaculture industry is expected to grow in the future, reliance on forage fish use in feed should not. Sustainable sourcing, efficient use of marine ingredients, and the use of alternatives to forage fish are fundamental steps to reducing and eliminating detrimental effects in the marine ecosystem. Refer to the GLOBALG.A.P. Compound Feed Manufacturing standard.</v>
      </c>
      <c r="Q96">
        <f>INDEX(allsections[[S]:[Order]],MATCH(PIs[[#This Row],[SGUID]],allsections[SGUID],0),3)</f>
        <v>22</v>
      </c>
      <c r="R96" t="s">
        <v>638</v>
      </c>
      <c r="S96" t="str">
        <f>INDEX(allsections[[S]:[Order]],MATCH(PIs[[#This Row],[SSGUID]],allsections[SGUID],0),1)</f>
        <v>AQ 22.02 Feed records</v>
      </c>
      <c r="T96" t="str">
        <f>INDEX(allsections[[S]:[Order]],MATCH(PIs[[#This Row],[SSGUID]],allsections[SGUID],0),2)</f>
        <v>-</v>
      </c>
      <c r="U96" t="str">
        <f>INDEX(S2PQ_relational[],MATCH(PIs[[#This Row],[GUID]],S2PQ_relational[PIGUID],0),2)</f>
        <v>2EtW1EAPpAKFX3k6JZK82S</v>
      </c>
      <c r="V96" t="b">
        <v>0</v>
      </c>
    </row>
    <row r="97" spans="1:22" hidden="1" x14ac:dyDescent="0.25">
      <c r="A97" t="s">
        <v>657</v>
      </c>
      <c r="C97" t="s">
        <v>658</v>
      </c>
      <c r="D97" t="s">
        <v>659</v>
      </c>
      <c r="E97" t="s">
        <v>660</v>
      </c>
      <c r="F97" t="s">
        <v>661</v>
      </c>
      <c r="G97" t="s">
        <v>662</v>
      </c>
      <c r="H97" t="s">
        <v>57</v>
      </c>
      <c r="I97" t="str">
        <f>INDEX(Level[Level],MATCH(PIs[[#This Row],[L]],Level[GUID],0),1)</f>
        <v>Major Must</v>
      </c>
      <c r="N97" t="s">
        <v>523</v>
      </c>
      <c r="O97" t="str">
        <f>INDEX(allsections[[S]:[Order]],MATCH(PIs[[#This Row],[SGUID]],allsections[SGUID],0),1)</f>
        <v xml:space="preserve">AQ 22 FEED MANAGEMENT </v>
      </c>
      <c r="P97" t="str">
        <f>INDEX(allsections[[S]:[Order]],MATCH(PIs[[#This Row],[SGUID]],allsections[SGUID],0),2)</f>
        <v>While the aquaculture industry is expected to grow in the future, reliance on forage fish use in feed should not. Sustainable sourcing, efficient use of marine ingredients, and the use of alternatives to forage fish are fundamental steps to reducing and eliminating detrimental effects in the marine ecosystem. Refer to the GLOBALG.A.P. Compound Feed Manufacturing standard.</v>
      </c>
      <c r="Q97">
        <f>INDEX(allsections[[S]:[Order]],MATCH(PIs[[#This Row],[SGUID]],allsections[SGUID],0),3)</f>
        <v>22</v>
      </c>
      <c r="R97" t="s">
        <v>638</v>
      </c>
      <c r="S97" t="str">
        <f>INDEX(allsections[[S]:[Order]],MATCH(PIs[[#This Row],[SSGUID]],allsections[SGUID],0),1)</f>
        <v>AQ 22.02 Feed records</v>
      </c>
      <c r="T97" t="str">
        <f>INDEX(allsections[[S]:[Order]],MATCH(PIs[[#This Row],[SSGUID]],allsections[SGUID],0),2)</f>
        <v>-</v>
      </c>
      <c r="U97" t="str">
        <f>INDEX(S2PQ_relational[],MATCH(PIs[[#This Row],[GUID]],S2PQ_relational[PIGUID],0),2)</f>
        <v>2EtW1EAPpAKFX3k6JZK82S</v>
      </c>
      <c r="V97" t="b">
        <v>0</v>
      </c>
    </row>
    <row r="98" spans="1:22" hidden="1" x14ac:dyDescent="0.25">
      <c r="A98" t="s">
        <v>663</v>
      </c>
      <c r="C98" t="s">
        <v>664</v>
      </c>
      <c r="D98" t="s">
        <v>665</v>
      </c>
      <c r="E98" t="s">
        <v>666</v>
      </c>
      <c r="F98" t="s">
        <v>667</v>
      </c>
      <c r="G98" t="s">
        <v>668</v>
      </c>
      <c r="H98" t="s">
        <v>57</v>
      </c>
      <c r="I98" t="str">
        <f>INDEX(Level[Level],MATCH(PIs[[#This Row],[L]],Level[GUID],0),1)</f>
        <v>Major Must</v>
      </c>
      <c r="N98" t="s">
        <v>523</v>
      </c>
      <c r="O98" t="str">
        <f>INDEX(allsections[[S]:[Order]],MATCH(PIs[[#This Row],[SGUID]],allsections[SGUID],0),1)</f>
        <v xml:space="preserve">AQ 22 FEED MANAGEMENT </v>
      </c>
      <c r="P98" t="str">
        <f>INDEX(allsections[[S]:[Order]],MATCH(PIs[[#This Row],[SGUID]],allsections[SGUID],0),2)</f>
        <v>While the aquaculture industry is expected to grow in the future, reliance on forage fish use in feed should not. Sustainable sourcing, efficient use of marine ingredients, and the use of alternatives to forage fish are fundamental steps to reducing and eliminating detrimental effects in the marine ecosystem. Refer to the GLOBALG.A.P. Compound Feed Manufacturing standard.</v>
      </c>
      <c r="Q98">
        <f>INDEX(allsections[[S]:[Order]],MATCH(PIs[[#This Row],[SGUID]],allsections[SGUID],0),3)</f>
        <v>22</v>
      </c>
      <c r="R98" t="s">
        <v>638</v>
      </c>
      <c r="S98" t="str">
        <f>INDEX(allsections[[S]:[Order]],MATCH(PIs[[#This Row],[SSGUID]],allsections[SGUID],0),1)</f>
        <v>AQ 22.02 Feed records</v>
      </c>
      <c r="T98" t="str">
        <f>INDEX(allsections[[S]:[Order]],MATCH(PIs[[#This Row],[SSGUID]],allsections[SGUID],0),2)</f>
        <v>-</v>
      </c>
      <c r="U98" t="str">
        <f>INDEX(S2PQ_relational[],MATCH(PIs[[#This Row],[GUID]],S2PQ_relational[PIGUID],0),2)</f>
        <v>2EtW1EAPpAKFX3k6JZK82S</v>
      </c>
      <c r="V98" t="b">
        <v>0</v>
      </c>
    </row>
    <row r="99" spans="1:22" hidden="1" x14ac:dyDescent="0.25">
      <c r="A99" t="s">
        <v>669</v>
      </c>
      <c r="C99" t="s">
        <v>670</v>
      </c>
      <c r="D99" t="s">
        <v>671</v>
      </c>
      <c r="E99" t="s">
        <v>672</v>
      </c>
      <c r="F99" t="s">
        <v>673</v>
      </c>
      <c r="G99" t="s">
        <v>674</v>
      </c>
      <c r="H99" t="s">
        <v>57</v>
      </c>
      <c r="I99" t="str">
        <f>INDEX(Level[Level],MATCH(PIs[[#This Row],[L]],Level[GUID],0),1)</f>
        <v>Major Must</v>
      </c>
      <c r="N99" t="s">
        <v>364</v>
      </c>
      <c r="O99" t="str">
        <f>INDEX(allsections[[S]:[Order]],MATCH(PIs[[#This Row],[SGUID]],allsections[SGUID],0),1)</f>
        <v>AQ 20 FARMED AQUATIC SPECIES WELFARE, MANAGEMENT, AND HUSBANDRY (at all points of the production chain)</v>
      </c>
      <c r="P99" t="str">
        <f>INDEX(allsections[[S]:[Order]],MATCH(PIs[[#This Row],[SGUID]],allsections[SGUID],0),2)</f>
        <v>Any farmed aquatic species welfare problems seen during the self-assessment/internal audit performed by the producer shall be dealt appropriately and without delay.</v>
      </c>
      <c r="Q99">
        <f>INDEX(allsections[[S]:[Order]],MATCH(PIs[[#This Row],[SGUID]],allsections[SGUID],0),3)</f>
        <v>20</v>
      </c>
      <c r="R99" t="s">
        <v>675</v>
      </c>
      <c r="S99" t="str">
        <f>INDEX(allsections[[S]:[Order]],MATCH(PIs[[#This Row],[SSGUID]],allsections[SGUID],0),1)</f>
        <v>AQ 20.06 All pens in bodies of water</v>
      </c>
      <c r="T99" t="str">
        <f>INDEX(allsections[[S]:[Order]],MATCH(PIs[[#This Row],[SSGUID]],allsections[SGUID],0),2)</f>
        <v>-</v>
      </c>
      <c r="U99" t="str">
        <f>INDEX(S2PQ_relational[],MATCH(PIs[[#This Row],[GUID]],S2PQ_relational[PIGUID],0),2)</f>
        <v>5THls7AFfNlrhlD0HaruTW</v>
      </c>
      <c r="V99" t="b">
        <v>0</v>
      </c>
    </row>
    <row r="100" spans="1:22" hidden="1" x14ac:dyDescent="0.25">
      <c r="A100" t="s">
        <v>676</v>
      </c>
      <c r="C100" t="s">
        <v>677</v>
      </c>
      <c r="D100" t="s">
        <v>678</v>
      </c>
      <c r="E100" t="s">
        <v>679</v>
      </c>
      <c r="F100" t="s">
        <v>680</v>
      </c>
      <c r="G100" t="s">
        <v>681</v>
      </c>
      <c r="H100" t="s">
        <v>57</v>
      </c>
      <c r="I100" t="str">
        <f>INDEX(Level[Level],MATCH(PIs[[#This Row],[L]],Level[GUID],0),1)</f>
        <v>Major Must</v>
      </c>
      <c r="N100" t="s">
        <v>364</v>
      </c>
      <c r="O100" t="str">
        <f>INDEX(allsections[[S]:[Order]],MATCH(PIs[[#This Row],[SGUID]],allsections[SGUID],0),1)</f>
        <v>AQ 20 FARMED AQUATIC SPECIES WELFARE, MANAGEMENT, AND HUSBANDRY (at all points of the production chain)</v>
      </c>
      <c r="P100" t="str">
        <f>INDEX(allsections[[S]:[Order]],MATCH(PIs[[#This Row],[SGUID]],allsections[SGUID],0),2)</f>
        <v>Any farmed aquatic species welfare problems seen during the self-assessment/internal audit performed by the producer shall be dealt appropriately and without delay.</v>
      </c>
      <c r="Q100">
        <f>INDEX(allsections[[S]:[Order]],MATCH(PIs[[#This Row],[SGUID]],allsections[SGUID],0),3)</f>
        <v>20</v>
      </c>
      <c r="R100" t="s">
        <v>682</v>
      </c>
      <c r="S100" t="str">
        <f>INDEX(allsections[[S]:[Order]],MATCH(PIs[[#This Row],[SSGUID]],allsections[SGUID],0),1)</f>
        <v>AQ 20.07 Ponds</v>
      </c>
      <c r="T100" t="str">
        <f>INDEX(allsections[[S]:[Order]],MATCH(PIs[[#This Row],[SSGUID]],allsections[SGUID],0),2)</f>
        <v>-</v>
      </c>
      <c r="U100" t="str">
        <f>INDEX(S2PQ_relational[],MATCH(PIs[[#This Row],[GUID]],S2PQ_relational[PIGUID],0),2)</f>
        <v>1QcaaFXw4obOeuAskEmg7l</v>
      </c>
      <c r="V100" t="b">
        <v>0</v>
      </c>
    </row>
    <row r="101" spans="1:22" hidden="1" x14ac:dyDescent="0.25">
      <c r="A101" t="s">
        <v>683</v>
      </c>
      <c r="C101" t="s">
        <v>684</v>
      </c>
      <c r="D101" t="s">
        <v>685</v>
      </c>
      <c r="E101" t="s">
        <v>686</v>
      </c>
      <c r="F101" t="s">
        <v>687</v>
      </c>
      <c r="G101" t="s">
        <v>688</v>
      </c>
      <c r="H101" t="s">
        <v>57</v>
      </c>
      <c r="I101" t="str">
        <f>INDEX(Level[Level],MATCH(PIs[[#This Row],[L]],Level[GUID],0),1)</f>
        <v>Major Must</v>
      </c>
      <c r="N101" t="s">
        <v>364</v>
      </c>
      <c r="O101" t="str">
        <f>INDEX(allsections[[S]:[Order]],MATCH(PIs[[#This Row],[SGUID]],allsections[SGUID],0),1)</f>
        <v>AQ 20 FARMED AQUATIC SPECIES WELFARE, MANAGEMENT, AND HUSBANDRY (at all points of the production chain)</v>
      </c>
      <c r="P101" t="str">
        <f>INDEX(allsections[[S]:[Order]],MATCH(PIs[[#This Row],[SGUID]],allsections[SGUID],0),2)</f>
        <v>Any farmed aquatic species welfare problems seen during the self-assessment/internal audit performed by the producer shall be dealt appropriately and without delay.</v>
      </c>
      <c r="Q101">
        <f>INDEX(allsections[[S]:[Order]],MATCH(PIs[[#This Row],[SGUID]],allsections[SGUID],0),3)</f>
        <v>20</v>
      </c>
      <c r="R101" t="s">
        <v>682</v>
      </c>
      <c r="S101" t="str">
        <f>INDEX(allsections[[S]:[Order]],MATCH(PIs[[#This Row],[SSGUID]],allsections[SGUID],0),1)</f>
        <v>AQ 20.07 Ponds</v>
      </c>
      <c r="T101" t="str">
        <f>INDEX(allsections[[S]:[Order]],MATCH(PIs[[#This Row],[SSGUID]],allsections[SGUID],0),2)</f>
        <v>-</v>
      </c>
      <c r="U101" t="str">
        <f>INDEX(S2PQ_relational[],MATCH(PIs[[#This Row],[GUID]],S2PQ_relational[PIGUID],0),2)</f>
        <v>1QcaaFXw4obOeuAskEmg7l</v>
      </c>
      <c r="V101" t="b">
        <v>0</v>
      </c>
    </row>
    <row r="102" spans="1:22" hidden="1" x14ac:dyDescent="0.25">
      <c r="A102" t="s">
        <v>689</v>
      </c>
      <c r="C102" t="s">
        <v>690</v>
      </c>
      <c r="D102" t="s">
        <v>691</v>
      </c>
      <c r="E102" t="s">
        <v>692</v>
      </c>
      <c r="F102" t="s">
        <v>693</v>
      </c>
      <c r="G102" t="s">
        <v>694</v>
      </c>
      <c r="H102" t="s">
        <v>57</v>
      </c>
      <c r="I102" t="str">
        <f>INDEX(Level[Level],MATCH(PIs[[#This Row],[L]],Level[GUID],0),1)</f>
        <v>Major Must</v>
      </c>
      <c r="N102" t="s">
        <v>364</v>
      </c>
      <c r="O102" t="str">
        <f>INDEX(allsections[[S]:[Order]],MATCH(PIs[[#This Row],[SGUID]],allsections[SGUID],0),1)</f>
        <v>AQ 20 FARMED AQUATIC SPECIES WELFARE, MANAGEMENT, AND HUSBANDRY (at all points of the production chain)</v>
      </c>
      <c r="P102" t="str">
        <f>INDEX(allsections[[S]:[Order]],MATCH(PIs[[#This Row],[SGUID]],allsections[SGUID],0),2)</f>
        <v>Any farmed aquatic species welfare problems seen during the self-assessment/internal audit performed by the producer shall be dealt appropriately and without delay.</v>
      </c>
      <c r="Q102">
        <f>INDEX(allsections[[S]:[Order]],MATCH(PIs[[#This Row],[SGUID]],allsections[SGUID],0),3)</f>
        <v>20</v>
      </c>
      <c r="R102" t="s">
        <v>682</v>
      </c>
      <c r="S102" t="str">
        <f>INDEX(allsections[[S]:[Order]],MATCH(PIs[[#This Row],[SSGUID]],allsections[SGUID],0),1)</f>
        <v>AQ 20.07 Ponds</v>
      </c>
      <c r="T102" t="str">
        <f>INDEX(allsections[[S]:[Order]],MATCH(PIs[[#This Row],[SSGUID]],allsections[SGUID],0),2)</f>
        <v>-</v>
      </c>
      <c r="U102" t="str">
        <f>INDEX(S2PQ_relational[],MATCH(PIs[[#This Row],[GUID]],S2PQ_relational[PIGUID],0),2)</f>
        <v>1QcaaFXw4obOeuAskEmg7l</v>
      </c>
      <c r="V102" t="b">
        <v>0</v>
      </c>
    </row>
    <row r="103" spans="1:22" hidden="1" x14ac:dyDescent="0.25">
      <c r="A103" t="s">
        <v>695</v>
      </c>
      <c r="C103" t="s">
        <v>696</v>
      </c>
      <c r="D103" t="s">
        <v>697</v>
      </c>
      <c r="E103" t="s">
        <v>698</v>
      </c>
      <c r="F103" t="s">
        <v>699</v>
      </c>
      <c r="G103" t="s">
        <v>700</v>
      </c>
      <c r="H103" t="s">
        <v>57</v>
      </c>
      <c r="I103" t="str">
        <f>INDEX(Level[Level],MATCH(PIs[[#This Row],[L]],Level[GUID],0),1)</f>
        <v>Major Must</v>
      </c>
      <c r="N103" t="s">
        <v>364</v>
      </c>
      <c r="O103" t="str">
        <f>INDEX(allsections[[S]:[Order]],MATCH(PIs[[#This Row],[SGUID]],allsections[SGUID],0),1)</f>
        <v>AQ 20 FARMED AQUATIC SPECIES WELFARE, MANAGEMENT, AND HUSBANDRY (at all points of the production chain)</v>
      </c>
      <c r="P103" t="str">
        <f>INDEX(allsections[[S]:[Order]],MATCH(PIs[[#This Row],[SGUID]],allsections[SGUID],0),2)</f>
        <v>Any farmed aquatic species welfare problems seen during the self-assessment/internal audit performed by the producer shall be dealt appropriately and without delay.</v>
      </c>
      <c r="Q103">
        <f>INDEX(allsections[[S]:[Order]],MATCH(PIs[[#This Row],[SGUID]],allsections[SGUID],0),3)</f>
        <v>20</v>
      </c>
      <c r="R103" t="s">
        <v>701</v>
      </c>
      <c r="S103" t="str">
        <f>INDEX(allsections[[S]:[Order]],MATCH(PIs[[#This Row],[SSGUID]],allsections[SGUID],0),1)</f>
        <v>AQ 20.09 Machinery and equipment</v>
      </c>
      <c r="T103" t="str">
        <f>INDEX(allsections[[S]:[Order]],MATCH(PIs[[#This Row],[SSGUID]],allsections[SGUID],0),2)</f>
        <v>-</v>
      </c>
      <c r="U103">
        <f>INDEX(S2PQ_relational[],MATCH(PIs[[#This Row],[GUID]],S2PQ_relational[PIGUID],0),2)</f>
        <v>0</v>
      </c>
      <c r="V103" t="b">
        <v>0</v>
      </c>
    </row>
    <row r="104" spans="1:22" hidden="1" x14ac:dyDescent="0.25">
      <c r="A104" t="s">
        <v>702</v>
      </c>
      <c r="C104" t="s">
        <v>703</v>
      </c>
      <c r="D104" t="s">
        <v>704</v>
      </c>
      <c r="E104" t="s">
        <v>705</v>
      </c>
      <c r="F104" t="s">
        <v>706</v>
      </c>
      <c r="G104" t="s">
        <v>707</v>
      </c>
      <c r="H104" t="s">
        <v>57</v>
      </c>
      <c r="I104" t="str">
        <f>INDEX(Level[Level],MATCH(PIs[[#This Row],[L]],Level[GUID],0),1)</f>
        <v>Major Must</v>
      </c>
      <c r="N104" t="s">
        <v>364</v>
      </c>
      <c r="O104" t="str">
        <f>INDEX(allsections[[S]:[Order]],MATCH(PIs[[#This Row],[SGUID]],allsections[SGUID],0),1)</f>
        <v>AQ 20 FARMED AQUATIC SPECIES WELFARE, MANAGEMENT, AND HUSBANDRY (at all points of the production chain)</v>
      </c>
      <c r="P104" t="str">
        <f>INDEX(allsections[[S]:[Order]],MATCH(PIs[[#This Row],[SGUID]],allsections[SGUID],0),2)</f>
        <v>Any farmed aquatic species welfare problems seen during the self-assessment/internal audit performed by the producer shall be dealt appropriately and without delay.</v>
      </c>
      <c r="Q104">
        <f>INDEX(allsections[[S]:[Order]],MATCH(PIs[[#This Row],[SGUID]],allsections[SGUID],0),3)</f>
        <v>20</v>
      </c>
      <c r="R104" t="s">
        <v>682</v>
      </c>
      <c r="S104" t="str">
        <f>INDEX(allsections[[S]:[Order]],MATCH(PIs[[#This Row],[SSGUID]],allsections[SGUID],0),1)</f>
        <v>AQ 20.07 Ponds</v>
      </c>
      <c r="T104" t="str">
        <f>INDEX(allsections[[S]:[Order]],MATCH(PIs[[#This Row],[SSGUID]],allsections[SGUID],0),2)</f>
        <v>-</v>
      </c>
      <c r="U104" t="str">
        <f>INDEX(S2PQ_relational[],MATCH(PIs[[#This Row],[GUID]],S2PQ_relational[PIGUID],0),2)</f>
        <v>1QcaaFXw4obOeuAskEmg7l</v>
      </c>
      <c r="V104" t="b">
        <v>0</v>
      </c>
    </row>
    <row r="105" spans="1:22" hidden="1" x14ac:dyDescent="0.25">
      <c r="A105" t="s">
        <v>708</v>
      </c>
      <c r="C105" t="s">
        <v>709</v>
      </c>
      <c r="D105" t="s">
        <v>710</v>
      </c>
      <c r="E105" t="s">
        <v>711</v>
      </c>
      <c r="F105" t="s">
        <v>712</v>
      </c>
      <c r="G105" t="s">
        <v>713</v>
      </c>
      <c r="H105" t="s">
        <v>57</v>
      </c>
      <c r="I105" t="str">
        <f>INDEX(Level[Level],MATCH(PIs[[#This Row],[L]],Level[GUID],0),1)</f>
        <v>Major Must</v>
      </c>
      <c r="N105" t="s">
        <v>372</v>
      </c>
      <c r="O105" t="str">
        <f>INDEX(allsections[[S]:[Order]],MATCH(PIs[[#This Row],[SGUID]],allsections[SGUID],0),1)</f>
        <v>AQ 02 INTERNAL DOCUMENTATION</v>
      </c>
      <c r="P105" t="str">
        <f>INDEX(allsections[[S]:[Order]],MATCH(PIs[[#This Row],[SGUID]],allsections[SGUID],0),2)</f>
        <v>-</v>
      </c>
      <c r="Q105">
        <f>INDEX(allsections[[S]:[Order]],MATCH(PIs[[#This Row],[SGUID]],allsections[SGUID],0),3)</f>
        <v>2</v>
      </c>
      <c r="R105" t="s">
        <v>59</v>
      </c>
      <c r="S105" t="str">
        <f>INDEX(allsections[[S]:[Order]],MATCH(PIs[[#This Row],[SSGUID]],allsections[SGUID],0),1)</f>
        <v>-</v>
      </c>
      <c r="T105" t="str">
        <f>INDEX(allsections[[S]:[Order]],MATCH(PIs[[#This Row],[SSGUID]],allsections[SGUID],0),2)</f>
        <v>-</v>
      </c>
      <c r="U105">
        <f>INDEX(S2PQ_relational[],MATCH(PIs[[#This Row],[GUID]],S2PQ_relational[PIGUID],0),2)</f>
        <v>0</v>
      </c>
      <c r="V105" t="b">
        <v>0</v>
      </c>
    </row>
    <row r="106" spans="1:22" ht="270" hidden="1" x14ac:dyDescent="0.25">
      <c r="A106" t="s">
        <v>714</v>
      </c>
      <c r="C106" t="s">
        <v>715</v>
      </c>
      <c r="D106" t="s">
        <v>716</v>
      </c>
      <c r="E106" t="s">
        <v>717</v>
      </c>
      <c r="F106" t="s">
        <v>718</v>
      </c>
      <c r="G106" s="9" t="s">
        <v>719</v>
      </c>
      <c r="H106" t="s">
        <v>57</v>
      </c>
      <c r="I106" t="str">
        <f>INDEX(Level[Level],MATCH(PIs[[#This Row],[L]],Level[GUID],0),1)</f>
        <v>Major Must</v>
      </c>
      <c r="N106" t="s">
        <v>576</v>
      </c>
      <c r="O106" t="str">
        <f>INDEX(allsections[[S]:[Order]],MATCH(PIs[[#This Row],[SGUID]],allsections[SGUID],0),1)</f>
        <v>AQ 21 SAMPLING AND TESTING OF FARMED AQUATIC SPECIES</v>
      </c>
      <c r="P106" t="str">
        <f>INDEX(allsections[[S]:[Order]],MATCH(PIs[[#This Row],[SGUID]],allsections[SGUID],0),2)</f>
        <v>-</v>
      </c>
      <c r="Q106">
        <f>INDEX(allsections[[S]:[Order]],MATCH(PIs[[#This Row],[SGUID]],allsections[SGUID],0),3)</f>
        <v>21</v>
      </c>
      <c r="R106" t="s">
        <v>59</v>
      </c>
      <c r="S106" t="str">
        <f>INDEX(allsections[[S]:[Order]],MATCH(PIs[[#This Row],[SSGUID]],allsections[SGUID],0),1)</f>
        <v>-</v>
      </c>
      <c r="T106" t="str">
        <f>INDEX(allsections[[S]:[Order]],MATCH(PIs[[#This Row],[SSGUID]],allsections[SGUID],0),2)</f>
        <v>-</v>
      </c>
      <c r="U106">
        <f>INDEX(S2PQ_relational[],MATCH(PIs[[#This Row],[GUID]],S2PQ_relational[PIGUID],0),2)</f>
        <v>0</v>
      </c>
      <c r="V106" t="b">
        <v>1</v>
      </c>
    </row>
    <row r="107" spans="1:22" hidden="1" x14ac:dyDescent="0.25">
      <c r="A107" t="s">
        <v>720</v>
      </c>
      <c r="C107" t="s">
        <v>721</v>
      </c>
      <c r="D107" t="s">
        <v>722</v>
      </c>
      <c r="E107" t="s">
        <v>723</v>
      </c>
      <c r="F107" t="s">
        <v>724</v>
      </c>
      <c r="G107" t="s">
        <v>725</v>
      </c>
      <c r="H107" t="s">
        <v>48</v>
      </c>
      <c r="I107" t="str">
        <f>INDEX(Level[Level],MATCH(PIs[[#This Row],[L]],Level[GUID],0),1)</f>
        <v>Minor Must</v>
      </c>
      <c r="N107" t="s">
        <v>364</v>
      </c>
      <c r="O107" t="str">
        <f>INDEX(allsections[[S]:[Order]],MATCH(PIs[[#This Row],[SGUID]],allsections[SGUID],0),1)</f>
        <v>AQ 20 FARMED AQUATIC SPECIES WELFARE, MANAGEMENT, AND HUSBANDRY (at all points of the production chain)</v>
      </c>
      <c r="P107" t="str">
        <f>INDEX(allsections[[S]:[Order]],MATCH(PIs[[#This Row],[SGUID]],allsections[SGUID],0),2)</f>
        <v>Any farmed aquatic species welfare problems seen during the self-assessment/internal audit performed by the producer shall be dealt appropriately and without delay.</v>
      </c>
      <c r="Q107">
        <f>INDEX(allsections[[S]:[Order]],MATCH(PIs[[#This Row],[SGUID]],allsections[SGUID],0),3)</f>
        <v>20</v>
      </c>
      <c r="R107" t="s">
        <v>701</v>
      </c>
      <c r="S107" t="str">
        <f>INDEX(allsections[[S]:[Order]],MATCH(PIs[[#This Row],[SSGUID]],allsections[SGUID],0),1)</f>
        <v>AQ 20.09 Machinery and equipment</v>
      </c>
      <c r="T107" t="str">
        <f>INDEX(allsections[[S]:[Order]],MATCH(PIs[[#This Row],[SSGUID]],allsections[SGUID],0),2)</f>
        <v>-</v>
      </c>
      <c r="U107">
        <f>INDEX(S2PQ_relational[],MATCH(PIs[[#This Row],[GUID]],S2PQ_relational[PIGUID],0),2)</f>
        <v>0</v>
      </c>
      <c r="V107" t="b">
        <v>0</v>
      </c>
    </row>
    <row r="108" spans="1:22" hidden="1" x14ac:dyDescent="0.25">
      <c r="A108" t="s">
        <v>726</v>
      </c>
      <c r="C108" t="s">
        <v>727</v>
      </c>
      <c r="D108" t="s">
        <v>728</v>
      </c>
      <c r="E108" t="s">
        <v>729</v>
      </c>
      <c r="F108" t="s">
        <v>730</v>
      </c>
      <c r="G108" t="s">
        <v>731</v>
      </c>
      <c r="H108" t="s">
        <v>57</v>
      </c>
      <c r="I108" t="str">
        <f>INDEX(Level[Level],MATCH(PIs[[#This Row],[L]],Level[GUID],0),1)</f>
        <v>Major Must</v>
      </c>
      <c r="N108" t="s">
        <v>576</v>
      </c>
      <c r="O108" t="str">
        <f>INDEX(allsections[[S]:[Order]],MATCH(PIs[[#This Row],[SGUID]],allsections[SGUID],0),1)</f>
        <v>AQ 21 SAMPLING AND TESTING OF FARMED AQUATIC SPECIES</v>
      </c>
      <c r="P108" t="str">
        <f>INDEX(allsections[[S]:[Order]],MATCH(PIs[[#This Row],[SGUID]],allsections[SGUID],0),2)</f>
        <v>-</v>
      </c>
      <c r="Q108">
        <f>INDEX(allsections[[S]:[Order]],MATCH(PIs[[#This Row],[SGUID]],allsections[SGUID],0),3)</f>
        <v>21</v>
      </c>
      <c r="R108" t="s">
        <v>59</v>
      </c>
      <c r="S108" t="str">
        <f>INDEX(allsections[[S]:[Order]],MATCH(PIs[[#This Row],[SSGUID]],allsections[SGUID],0),1)</f>
        <v>-</v>
      </c>
      <c r="T108" t="str">
        <f>INDEX(allsections[[S]:[Order]],MATCH(PIs[[#This Row],[SSGUID]],allsections[SGUID],0),2)</f>
        <v>-</v>
      </c>
      <c r="U108">
        <f>INDEX(S2PQ_relational[],MATCH(PIs[[#This Row],[GUID]],S2PQ_relational[PIGUID],0),2)</f>
        <v>0</v>
      </c>
      <c r="V108" t="b">
        <v>0</v>
      </c>
    </row>
    <row r="109" spans="1:22" hidden="1" x14ac:dyDescent="0.25">
      <c r="A109" t="s">
        <v>732</v>
      </c>
      <c r="C109" t="s">
        <v>733</v>
      </c>
      <c r="D109" t="s">
        <v>734</v>
      </c>
      <c r="E109" t="s">
        <v>735</v>
      </c>
      <c r="F109" t="s">
        <v>736</v>
      </c>
      <c r="G109" t="s">
        <v>737</v>
      </c>
      <c r="H109" t="s">
        <v>48</v>
      </c>
      <c r="I109" t="str">
        <f>INDEX(Level[Level],MATCH(PIs[[#This Row],[L]],Level[GUID],0),1)</f>
        <v>Minor Must</v>
      </c>
      <c r="N109" t="s">
        <v>364</v>
      </c>
      <c r="O109" t="str">
        <f>INDEX(allsections[[S]:[Order]],MATCH(PIs[[#This Row],[SGUID]],allsections[SGUID],0),1)</f>
        <v>AQ 20 FARMED AQUATIC SPECIES WELFARE, MANAGEMENT, AND HUSBANDRY (at all points of the production chain)</v>
      </c>
      <c r="P109" t="str">
        <f>INDEX(allsections[[S]:[Order]],MATCH(PIs[[#This Row],[SGUID]],allsections[SGUID],0),2)</f>
        <v>Any farmed aquatic species welfare problems seen during the self-assessment/internal audit performed by the producer shall be dealt appropriately and without delay.</v>
      </c>
      <c r="Q109">
        <f>INDEX(allsections[[S]:[Order]],MATCH(PIs[[#This Row],[SGUID]],allsections[SGUID],0),3)</f>
        <v>20</v>
      </c>
      <c r="R109" t="s">
        <v>701</v>
      </c>
      <c r="S109" t="str">
        <f>INDEX(allsections[[S]:[Order]],MATCH(PIs[[#This Row],[SSGUID]],allsections[SGUID],0),1)</f>
        <v>AQ 20.09 Machinery and equipment</v>
      </c>
      <c r="T109" t="str">
        <f>INDEX(allsections[[S]:[Order]],MATCH(PIs[[#This Row],[SSGUID]],allsections[SGUID],0),2)</f>
        <v>-</v>
      </c>
      <c r="U109">
        <f>INDEX(S2PQ_relational[],MATCH(PIs[[#This Row],[GUID]],S2PQ_relational[PIGUID],0),2)</f>
        <v>0</v>
      </c>
      <c r="V109" t="b">
        <v>0</v>
      </c>
    </row>
    <row r="110" spans="1:22" hidden="1" x14ac:dyDescent="0.25">
      <c r="A110" t="s">
        <v>738</v>
      </c>
      <c r="C110" t="s">
        <v>739</v>
      </c>
      <c r="D110" t="s">
        <v>740</v>
      </c>
      <c r="E110" t="s">
        <v>741</v>
      </c>
      <c r="F110" t="s">
        <v>742</v>
      </c>
      <c r="G110" t="s">
        <v>743</v>
      </c>
      <c r="H110" t="s">
        <v>57</v>
      </c>
      <c r="I110" t="str">
        <f>INDEX(Level[Level],MATCH(PIs[[#This Row],[L]],Level[GUID],0),1)</f>
        <v>Major Must</v>
      </c>
      <c r="N110" t="s">
        <v>364</v>
      </c>
      <c r="O110" t="str">
        <f>INDEX(allsections[[S]:[Order]],MATCH(PIs[[#This Row],[SGUID]],allsections[SGUID],0),1)</f>
        <v>AQ 20 FARMED AQUATIC SPECIES WELFARE, MANAGEMENT, AND HUSBANDRY (at all points of the production chain)</v>
      </c>
      <c r="P110" t="str">
        <f>INDEX(allsections[[S]:[Order]],MATCH(PIs[[#This Row],[SGUID]],allsections[SGUID],0),2)</f>
        <v>Any farmed aquatic species welfare problems seen during the self-assessment/internal audit performed by the producer shall be dealt appropriately and without delay.</v>
      </c>
      <c r="Q110">
        <f>INDEX(allsections[[S]:[Order]],MATCH(PIs[[#This Row],[SGUID]],allsections[SGUID],0),3)</f>
        <v>20</v>
      </c>
      <c r="R110" t="s">
        <v>701</v>
      </c>
      <c r="S110" t="str">
        <f>INDEX(allsections[[S]:[Order]],MATCH(PIs[[#This Row],[SSGUID]],allsections[SGUID],0),1)</f>
        <v>AQ 20.09 Machinery and equipment</v>
      </c>
      <c r="T110" t="str">
        <f>INDEX(allsections[[S]:[Order]],MATCH(PIs[[#This Row],[SSGUID]],allsections[SGUID],0),2)</f>
        <v>-</v>
      </c>
      <c r="U110">
        <f>INDEX(S2PQ_relational[],MATCH(PIs[[#This Row],[GUID]],S2PQ_relational[PIGUID],0),2)</f>
        <v>0</v>
      </c>
      <c r="V110" t="b">
        <v>0</v>
      </c>
    </row>
    <row r="111" spans="1:22" hidden="1" x14ac:dyDescent="0.25">
      <c r="A111" t="s">
        <v>744</v>
      </c>
      <c r="C111" t="s">
        <v>745</v>
      </c>
      <c r="D111" t="s">
        <v>746</v>
      </c>
      <c r="E111" t="s">
        <v>747</v>
      </c>
      <c r="F111" t="s">
        <v>748</v>
      </c>
      <c r="G111" t="s">
        <v>749</v>
      </c>
      <c r="H111" t="s">
        <v>57</v>
      </c>
      <c r="I111" t="str">
        <f>INDEX(Level[Level],MATCH(PIs[[#This Row],[L]],Level[GUID],0),1)</f>
        <v>Major Must</v>
      </c>
      <c r="N111" t="s">
        <v>364</v>
      </c>
      <c r="O111" t="str">
        <f>INDEX(allsections[[S]:[Order]],MATCH(PIs[[#This Row],[SGUID]],allsections[SGUID],0),1)</f>
        <v>AQ 20 FARMED AQUATIC SPECIES WELFARE, MANAGEMENT, AND HUSBANDRY (at all points of the production chain)</v>
      </c>
      <c r="P111" t="str">
        <f>INDEX(allsections[[S]:[Order]],MATCH(PIs[[#This Row],[SGUID]],allsections[SGUID],0),2)</f>
        <v>Any farmed aquatic species welfare problems seen during the self-assessment/internal audit performed by the producer shall be dealt appropriately and without delay.</v>
      </c>
      <c r="Q111">
        <f>INDEX(allsections[[S]:[Order]],MATCH(PIs[[#This Row],[SGUID]],allsections[SGUID],0),3)</f>
        <v>20</v>
      </c>
      <c r="R111" t="s">
        <v>701</v>
      </c>
      <c r="S111" t="str">
        <f>INDEX(allsections[[S]:[Order]],MATCH(PIs[[#This Row],[SSGUID]],allsections[SGUID],0),1)</f>
        <v>AQ 20.09 Machinery and equipment</v>
      </c>
      <c r="T111" t="str">
        <f>INDEX(allsections[[S]:[Order]],MATCH(PIs[[#This Row],[SSGUID]],allsections[SGUID],0),2)</f>
        <v>-</v>
      </c>
      <c r="U111">
        <f>INDEX(S2PQ_relational[],MATCH(PIs[[#This Row],[GUID]],S2PQ_relational[PIGUID],0),2)</f>
        <v>0</v>
      </c>
      <c r="V111" t="b">
        <v>0</v>
      </c>
    </row>
    <row r="112" spans="1:22" ht="409.5" hidden="1" x14ac:dyDescent="0.25">
      <c r="A112" t="s">
        <v>750</v>
      </c>
      <c r="C112" t="s">
        <v>751</v>
      </c>
      <c r="D112" t="s">
        <v>752</v>
      </c>
      <c r="E112" t="s">
        <v>753</v>
      </c>
      <c r="F112" t="s">
        <v>754</v>
      </c>
      <c r="G112" s="9" t="s">
        <v>755</v>
      </c>
      <c r="H112" t="s">
        <v>57</v>
      </c>
      <c r="I112" t="str">
        <f>INDEX(Level[Level],MATCH(PIs[[#This Row],[L]],Level[GUID],0),1)</f>
        <v>Major Must</v>
      </c>
      <c r="N112" t="s">
        <v>364</v>
      </c>
      <c r="O112" t="str">
        <f>INDEX(allsections[[S]:[Order]],MATCH(PIs[[#This Row],[SGUID]],allsections[SGUID],0),1)</f>
        <v>AQ 20 FARMED AQUATIC SPECIES WELFARE, MANAGEMENT, AND HUSBANDRY (at all points of the production chain)</v>
      </c>
      <c r="P112" t="str">
        <f>INDEX(allsections[[S]:[Order]],MATCH(PIs[[#This Row],[SGUID]],allsections[SGUID],0),2)</f>
        <v>Any farmed aquatic species welfare problems seen during the self-assessment/internal audit performed by the producer shall be dealt appropriately and without delay.</v>
      </c>
      <c r="Q112">
        <f>INDEX(allsections[[S]:[Order]],MATCH(PIs[[#This Row],[SGUID]],allsections[SGUID],0),3)</f>
        <v>20</v>
      </c>
      <c r="R112" t="s">
        <v>756</v>
      </c>
      <c r="S112" t="str">
        <f>INDEX(allsections[[S]:[Order]],MATCH(PIs[[#This Row],[SSGUID]],allsections[SGUID],0),1)</f>
        <v xml:space="preserve">AQ 20.08 Biosecurity 
</v>
      </c>
      <c r="T112" t="str">
        <f>INDEX(allsections[[S]:[Order]],MATCH(PIs[[#This Row],[SSGUID]],allsections[SGUID],0),2)</f>
        <v>In addition to food defense requirements; refer to AQ 10.</v>
      </c>
      <c r="U112">
        <f>INDEX(S2PQ_relational[],MATCH(PIs[[#This Row],[GUID]],S2PQ_relational[PIGUID],0),2)</f>
        <v>0</v>
      </c>
      <c r="V112" t="b">
        <v>1</v>
      </c>
    </row>
    <row r="113" spans="1:22" hidden="1" x14ac:dyDescent="0.25">
      <c r="A113" t="s">
        <v>757</v>
      </c>
      <c r="C113" t="s">
        <v>758</v>
      </c>
      <c r="D113" t="s">
        <v>759</v>
      </c>
      <c r="E113" t="s">
        <v>760</v>
      </c>
      <c r="F113" t="s">
        <v>761</v>
      </c>
      <c r="G113" t="s">
        <v>762</v>
      </c>
      <c r="H113" t="s">
        <v>57</v>
      </c>
      <c r="I113" t="str">
        <f>INDEX(Level[Level],MATCH(PIs[[#This Row],[L]],Level[GUID],0),1)</f>
        <v>Major Must</v>
      </c>
      <c r="N113" t="s">
        <v>364</v>
      </c>
      <c r="O113" t="str">
        <f>INDEX(allsections[[S]:[Order]],MATCH(PIs[[#This Row],[SGUID]],allsections[SGUID],0),1)</f>
        <v>AQ 20 FARMED AQUATIC SPECIES WELFARE, MANAGEMENT, AND HUSBANDRY (at all points of the production chain)</v>
      </c>
      <c r="P113" t="str">
        <f>INDEX(allsections[[S]:[Order]],MATCH(PIs[[#This Row],[SGUID]],allsections[SGUID],0),2)</f>
        <v>Any farmed aquatic species welfare problems seen during the self-assessment/internal audit performed by the producer shall be dealt appropriately and without delay.</v>
      </c>
      <c r="Q113">
        <f>INDEX(allsections[[S]:[Order]],MATCH(PIs[[#This Row],[SGUID]],allsections[SGUID],0),3)</f>
        <v>20</v>
      </c>
      <c r="R113" t="s">
        <v>756</v>
      </c>
      <c r="S113" t="str">
        <f>INDEX(allsections[[S]:[Order]],MATCH(PIs[[#This Row],[SSGUID]],allsections[SGUID],0),1)</f>
        <v xml:space="preserve">AQ 20.08 Biosecurity 
</v>
      </c>
      <c r="T113" t="str">
        <f>INDEX(allsections[[S]:[Order]],MATCH(PIs[[#This Row],[SSGUID]],allsections[SGUID],0),2)</f>
        <v>In addition to food defense requirements; refer to AQ 10.</v>
      </c>
      <c r="U113">
        <f>INDEX(S2PQ_relational[],MATCH(PIs[[#This Row],[GUID]],S2PQ_relational[PIGUID],0),2)</f>
        <v>0</v>
      </c>
      <c r="V113" t="b">
        <v>0</v>
      </c>
    </row>
    <row r="114" spans="1:22" hidden="1" x14ac:dyDescent="0.25">
      <c r="A114" t="s">
        <v>763</v>
      </c>
      <c r="C114" t="s">
        <v>764</v>
      </c>
      <c r="D114" t="s">
        <v>765</v>
      </c>
      <c r="E114" t="s">
        <v>766</v>
      </c>
      <c r="F114" t="s">
        <v>767</v>
      </c>
      <c r="G114" t="s">
        <v>768</v>
      </c>
      <c r="H114" t="s">
        <v>57</v>
      </c>
      <c r="I114" t="str">
        <f>INDEX(Level[Level],MATCH(PIs[[#This Row],[L]],Level[GUID],0),1)</f>
        <v>Major Must</v>
      </c>
      <c r="N114" t="s">
        <v>364</v>
      </c>
      <c r="O114" t="str">
        <f>INDEX(allsections[[S]:[Order]],MATCH(PIs[[#This Row],[SGUID]],allsections[SGUID],0),1)</f>
        <v>AQ 20 FARMED AQUATIC SPECIES WELFARE, MANAGEMENT, AND HUSBANDRY (at all points of the production chain)</v>
      </c>
      <c r="P114" t="str">
        <f>INDEX(allsections[[S]:[Order]],MATCH(PIs[[#This Row],[SGUID]],allsections[SGUID],0),2)</f>
        <v>Any farmed aquatic species welfare problems seen during the self-assessment/internal audit performed by the producer shall be dealt appropriately and without delay.</v>
      </c>
      <c r="Q114">
        <f>INDEX(allsections[[S]:[Order]],MATCH(PIs[[#This Row],[SGUID]],allsections[SGUID],0),3)</f>
        <v>20</v>
      </c>
      <c r="R114" t="s">
        <v>756</v>
      </c>
      <c r="S114" t="str">
        <f>INDEX(allsections[[S]:[Order]],MATCH(PIs[[#This Row],[SSGUID]],allsections[SGUID],0),1)</f>
        <v xml:space="preserve">AQ 20.08 Biosecurity 
</v>
      </c>
      <c r="T114" t="str">
        <f>INDEX(allsections[[S]:[Order]],MATCH(PIs[[#This Row],[SSGUID]],allsections[SGUID],0),2)</f>
        <v>In addition to food defense requirements; refer to AQ 10.</v>
      </c>
      <c r="U114">
        <f>INDEX(S2PQ_relational[],MATCH(PIs[[#This Row],[GUID]],S2PQ_relational[PIGUID],0),2)</f>
        <v>0</v>
      </c>
      <c r="V114" t="b">
        <v>0</v>
      </c>
    </row>
    <row r="115" spans="1:22" ht="409.5" hidden="1" x14ac:dyDescent="0.25">
      <c r="A115" t="s">
        <v>769</v>
      </c>
      <c r="C115" t="s">
        <v>770</v>
      </c>
      <c r="D115" t="s">
        <v>771</v>
      </c>
      <c r="E115" t="s">
        <v>772</v>
      </c>
      <c r="F115" t="s">
        <v>773</v>
      </c>
      <c r="G115" s="9" t="s">
        <v>774</v>
      </c>
      <c r="H115" t="s">
        <v>57</v>
      </c>
      <c r="I115" t="str">
        <f>INDEX(Level[Level],MATCH(PIs[[#This Row],[L]],Level[GUID],0),1)</f>
        <v>Major Must</v>
      </c>
      <c r="N115" t="s">
        <v>372</v>
      </c>
      <c r="O115" t="str">
        <f>INDEX(allsections[[S]:[Order]],MATCH(PIs[[#This Row],[SGUID]],allsections[SGUID],0),1)</f>
        <v>AQ 02 INTERNAL DOCUMENTATION</v>
      </c>
      <c r="P115" t="str">
        <f>INDEX(allsections[[S]:[Order]],MATCH(PIs[[#This Row],[SGUID]],allsections[SGUID],0),2)</f>
        <v>-</v>
      </c>
      <c r="Q115">
        <f>INDEX(allsections[[S]:[Order]],MATCH(PIs[[#This Row],[SGUID]],allsections[SGUID],0),3)</f>
        <v>2</v>
      </c>
      <c r="R115" t="s">
        <v>59</v>
      </c>
      <c r="S115" t="str">
        <f>INDEX(allsections[[S]:[Order]],MATCH(PIs[[#This Row],[SSGUID]],allsections[SGUID],0),1)</f>
        <v>-</v>
      </c>
      <c r="T115" t="str">
        <f>INDEX(allsections[[S]:[Order]],MATCH(PIs[[#This Row],[SSGUID]],allsections[SGUID],0),2)</f>
        <v>-</v>
      </c>
      <c r="U115">
        <f>INDEX(S2PQ_relational[],MATCH(PIs[[#This Row],[GUID]],S2PQ_relational[PIGUID],0),2)</f>
        <v>0</v>
      </c>
      <c r="V115" t="b">
        <v>0</v>
      </c>
    </row>
    <row r="116" spans="1:22" hidden="1" x14ac:dyDescent="0.25">
      <c r="A116" t="s">
        <v>775</v>
      </c>
      <c r="C116" t="s">
        <v>776</v>
      </c>
      <c r="D116" t="s">
        <v>777</v>
      </c>
      <c r="E116" t="s">
        <v>778</v>
      </c>
      <c r="F116" t="s">
        <v>779</v>
      </c>
      <c r="G116" t="s">
        <v>780</v>
      </c>
      <c r="H116" t="s">
        <v>57</v>
      </c>
      <c r="I116" t="str">
        <f>INDEX(Level[Level],MATCH(PIs[[#This Row],[L]],Level[GUID],0),1)</f>
        <v>Major Must</v>
      </c>
      <c r="N116" t="s">
        <v>364</v>
      </c>
      <c r="O116" t="str">
        <f>INDEX(allsections[[S]:[Order]],MATCH(PIs[[#This Row],[SGUID]],allsections[SGUID],0),1)</f>
        <v>AQ 20 FARMED AQUATIC SPECIES WELFARE, MANAGEMENT, AND HUSBANDRY (at all points of the production chain)</v>
      </c>
      <c r="P116" t="str">
        <f>INDEX(allsections[[S]:[Order]],MATCH(PIs[[#This Row],[SGUID]],allsections[SGUID],0),2)</f>
        <v>Any farmed aquatic species welfare problems seen during the self-assessment/internal audit performed by the producer shall be dealt appropriately and without delay.</v>
      </c>
      <c r="Q116">
        <f>INDEX(allsections[[S]:[Order]],MATCH(PIs[[#This Row],[SGUID]],allsections[SGUID],0),3)</f>
        <v>20</v>
      </c>
      <c r="R116" t="s">
        <v>756</v>
      </c>
      <c r="S116" t="str">
        <f>INDEX(allsections[[S]:[Order]],MATCH(PIs[[#This Row],[SSGUID]],allsections[SGUID],0),1)</f>
        <v xml:space="preserve">AQ 20.08 Biosecurity 
</v>
      </c>
      <c r="T116" t="str">
        <f>INDEX(allsections[[S]:[Order]],MATCH(PIs[[#This Row],[SSGUID]],allsections[SGUID],0),2)</f>
        <v>In addition to food defense requirements; refer to AQ 10.</v>
      </c>
      <c r="U116">
        <f>INDEX(S2PQ_relational[],MATCH(PIs[[#This Row],[GUID]],S2PQ_relational[PIGUID],0),2)</f>
        <v>0</v>
      </c>
      <c r="V116" t="b">
        <v>0</v>
      </c>
    </row>
    <row r="117" spans="1:22" ht="210" hidden="1" x14ac:dyDescent="0.25">
      <c r="A117" t="s">
        <v>781</v>
      </c>
      <c r="C117" t="s">
        <v>782</v>
      </c>
      <c r="D117" t="s">
        <v>783</v>
      </c>
      <c r="E117" t="s">
        <v>784</v>
      </c>
      <c r="F117" t="s">
        <v>785</v>
      </c>
      <c r="G117" s="9" t="s">
        <v>786</v>
      </c>
      <c r="H117" t="s">
        <v>57</v>
      </c>
      <c r="I117" t="str">
        <f>INDEX(Level[Level],MATCH(PIs[[#This Row],[L]],Level[GUID],0),1)</f>
        <v>Major Must</v>
      </c>
      <c r="N117" t="s">
        <v>364</v>
      </c>
      <c r="O117" t="str">
        <f>INDEX(allsections[[S]:[Order]],MATCH(PIs[[#This Row],[SGUID]],allsections[SGUID],0),1)</f>
        <v>AQ 20 FARMED AQUATIC SPECIES WELFARE, MANAGEMENT, AND HUSBANDRY (at all points of the production chain)</v>
      </c>
      <c r="P117" t="str">
        <f>INDEX(allsections[[S]:[Order]],MATCH(PIs[[#This Row],[SGUID]],allsections[SGUID],0),2)</f>
        <v>Any farmed aquatic species welfare problems seen during the self-assessment/internal audit performed by the producer shall be dealt appropriately and without delay.</v>
      </c>
      <c r="Q117">
        <f>INDEX(allsections[[S]:[Order]],MATCH(PIs[[#This Row],[SGUID]],allsections[SGUID],0),3)</f>
        <v>20</v>
      </c>
      <c r="R117" t="s">
        <v>756</v>
      </c>
      <c r="S117" t="str">
        <f>INDEX(allsections[[S]:[Order]],MATCH(PIs[[#This Row],[SSGUID]],allsections[SGUID],0),1)</f>
        <v xml:space="preserve">AQ 20.08 Biosecurity 
</v>
      </c>
      <c r="T117" t="str">
        <f>INDEX(allsections[[S]:[Order]],MATCH(PIs[[#This Row],[SSGUID]],allsections[SGUID],0),2)</f>
        <v>In addition to food defense requirements; refer to AQ 10.</v>
      </c>
      <c r="U117">
        <f>INDEX(S2PQ_relational[],MATCH(PIs[[#This Row],[GUID]],S2PQ_relational[PIGUID],0),2)</f>
        <v>0</v>
      </c>
      <c r="V117" t="b">
        <v>1</v>
      </c>
    </row>
    <row r="118" spans="1:22" hidden="1" x14ac:dyDescent="0.25">
      <c r="A118" t="s">
        <v>787</v>
      </c>
      <c r="C118" t="s">
        <v>788</v>
      </c>
      <c r="D118" t="s">
        <v>789</v>
      </c>
      <c r="E118" t="s">
        <v>790</v>
      </c>
      <c r="F118" t="s">
        <v>791</v>
      </c>
      <c r="G118" t="s">
        <v>792</v>
      </c>
      <c r="H118" t="s">
        <v>57</v>
      </c>
      <c r="I118" t="str">
        <f>INDEX(Level[Level],MATCH(PIs[[#This Row],[L]],Level[GUID],0),1)</f>
        <v>Major Must</v>
      </c>
      <c r="N118" t="s">
        <v>364</v>
      </c>
      <c r="O118" t="str">
        <f>INDEX(allsections[[S]:[Order]],MATCH(PIs[[#This Row],[SGUID]],allsections[SGUID],0),1)</f>
        <v>AQ 20 FARMED AQUATIC SPECIES WELFARE, MANAGEMENT, AND HUSBANDRY (at all points of the production chain)</v>
      </c>
      <c r="P118" t="str">
        <f>INDEX(allsections[[S]:[Order]],MATCH(PIs[[#This Row],[SGUID]],allsections[SGUID],0),2)</f>
        <v>Any farmed aquatic species welfare problems seen during the self-assessment/internal audit performed by the producer shall be dealt appropriately and without delay.</v>
      </c>
      <c r="Q118">
        <f>INDEX(allsections[[S]:[Order]],MATCH(PIs[[#This Row],[SGUID]],allsections[SGUID],0),3)</f>
        <v>20</v>
      </c>
      <c r="R118" t="s">
        <v>756</v>
      </c>
      <c r="S118" t="str">
        <f>INDEX(allsections[[S]:[Order]],MATCH(PIs[[#This Row],[SSGUID]],allsections[SGUID],0),1)</f>
        <v xml:space="preserve">AQ 20.08 Biosecurity 
</v>
      </c>
      <c r="T118" t="str">
        <f>INDEX(allsections[[S]:[Order]],MATCH(PIs[[#This Row],[SSGUID]],allsections[SGUID],0),2)</f>
        <v>In addition to food defense requirements; refer to AQ 10.</v>
      </c>
      <c r="U118">
        <f>INDEX(S2PQ_relational[],MATCH(PIs[[#This Row],[GUID]],S2PQ_relational[PIGUID],0),2)</f>
        <v>0</v>
      </c>
      <c r="V118" t="b">
        <v>0</v>
      </c>
    </row>
    <row r="119" spans="1:22" hidden="1" x14ac:dyDescent="0.25">
      <c r="A119" t="s">
        <v>793</v>
      </c>
      <c r="C119" t="s">
        <v>794</v>
      </c>
      <c r="D119" t="s">
        <v>795</v>
      </c>
      <c r="E119" t="s">
        <v>796</v>
      </c>
      <c r="F119" t="s">
        <v>797</v>
      </c>
      <c r="G119" t="s">
        <v>798</v>
      </c>
      <c r="H119" t="s">
        <v>57</v>
      </c>
      <c r="I119" t="str">
        <f>INDEX(Level[Level],MATCH(PIs[[#This Row],[L]],Level[GUID],0),1)</f>
        <v>Major Must</v>
      </c>
      <c r="N119" t="s">
        <v>364</v>
      </c>
      <c r="O119" t="str">
        <f>INDEX(allsections[[S]:[Order]],MATCH(PIs[[#This Row],[SGUID]],allsections[SGUID],0),1)</f>
        <v>AQ 20 FARMED AQUATIC SPECIES WELFARE, MANAGEMENT, AND HUSBANDRY (at all points of the production chain)</v>
      </c>
      <c r="P119" t="str">
        <f>INDEX(allsections[[S]:[Order]],MATCH(PIs[[#This Row],[SGUID]],allsections[SGUID],0),2)</f>
        <v>Any farmed aquatic species welfare problems seen during the self-assessment/internal audit performed by the producer shall be dealt appropriately and without delay.</v>
      </c>
      <c r="Q119">
        <f>INDEX(allsections[[S]:[Order]],MATCH(PIs[[#This Row],[SGUID]],allsections[SGUID],0),3)</f>
        <v>20</v>
      </c>
      <c r="R119" t="s">
        <v>756</v>
      </c>
      <c r="S119" t="str">
        <f>INDEX(allsections[[S]:[Order]],MATCH(PIs[[#This Row],[SSGUID]],allsections[SGUID],0),1)</f>
        <v xml:space="preserve">AQ 20.08 Biosecurity 
</v>
      </c>
      <c r="T119" t="str">
        <f>INDEX(allsections[[S]:[Order]],MATCH(PIs[[#This Row],[SSGUID]],allsections[SGUID],0),2)</f>
        <v>In addition to food defense requirements; refer to AQ 10.</v>
      </c>
      <c r="U119">
        <f>INDEX(S2PQ_relational[],MATCH(PIs[[#This Row],[GUID]],S2PQ_relational[PIGUID],0),2)</f>
        <v>0</v>
      </c>
      <c r="V119" t="b">
        <v>0</v>
      </c>
    </row>
    <row r="120" spans="1:22" ht="409.5" hidden="1" x14ac:dyDescent="0.25">
      <c r="A120" t="s">
        <v>799</v>
      </c>
      <c r="C120" t="s">
        <v>800</v>
      </c>
      <c r="D120" t="s">
        <v>801</v>
      </c>
      <c r="E120" t="s">
        <v>802</v>
      </c>
      <c r="F120" t="s">
        <v>803</v>
      </c>
      <c r="G120" s="9" t="s">
        <v>804</v>
      </c>
      <c r="H120" t="s">
        <v>57</v>
      </c>
      <c r="I120" t="str">
        <f>INDEX(Level[Level],MATCH(PIs[[#This Row],[L]],Level[GUID],0),1)</f>
        <v>Major Must</v>
      </c>
      <c r="N120" t="s">
        <v>364</v>
      </c>
      <c r="O120" t="str">
        <f>INDEX(allsections[[S]:[Order]],MATCH(PIs[[#This Row],[SGUID]],allsections[SGUID],0),1)</f>
        <v>AQ 20 FARMED AQUATIC SPECIES WELFARE, MANAGEMENT, AND HUSBANDRY (at all points of the production chain)</v>
      </c>
      <c r="P120" t="str">
        <f>INDEX(allsections[[S]:[Order]],MATCH(PIs[[#This Row],[SGUID]],allsections[SGUID],0),2)</f>
        <v>Any farmed aquatic species welfare problems seen during the self-assessment/internal audit performed by the producer shall be dealt appropriately and without delay.</v>
      </c>
      <c r="Q120">
        <f>INDEX(allsections[[S]:[Order]],MATCH(PIs[[#This Row],[SGUID]],allsections[SGUID],0),3)</f>
        <v>20</v>
      </c>
      <c r="R120" t="s">
        <v>756</v>
      </c>
      <c r="S120" t="str">
        <f>INDEX(allsections[[S]:[Order]],MATCH(PIs[[#This Row],[SSGUID]],allsections[SGUID],0),1)</f>
        <v xml:space="preserve">AQ 20.08 Biosecurity 
</v>
      </c>
      <c r="T120" t="str">
        <f>INDEX(allsections[[S]:[Order]],MATCH(PIs[[#This Row],[SSGUID]],allsections[SGUID],0),2)</f>
        <v>In addition to food defense requirements; refer to AQ 10.</v>
      </c>
      <c r="U120">
        <f>INDEX(S2PQ_relational[],MATCH(PIs[[#This Row],[GUID]],S2PQ_relational[PIGUID],0),2)</f>
        <v>0</v>
      </c>
      <c r="V120" t="b">
        <v>1</v>
      </c>
    </row>
    <row r="121" spans="1:22" ht="409.5" hidden="1" x14ac:dyDescent="0.25">
      <c r="A121" t="s">
        <v>805</v>
      </c>
      <c r="C121" t="s">
        <v>806</v>
      </c>
      <c r="D121" t="s">
        <v>807</v>
      </c>
      <c r="E121" t="s">
        <v>808</v>
      </c>
      <c r="F121" t="s">
        <v>809</v>
      </c>
      <c r="G121" s="9" t="s">
        <v>810</v>
      </c>
      <c r="H121" t="s">
        <v>57</v>
      </c>
      <c r="I121" t="str">
        <f>INDEX(Level[Level],MATCH(PIs[[#This Row],[L]],Level[GUID],0),1)</f>
        <v>Major Must</v>
      </c>
      <c r="N121" t="s">
        <v>364</v>
      </c>
      <c r="O121" t="str">
        <f>INDEX(allsections[[S]:[Order]],MATCH(PIs[[#This Row],[SGUID]],allsections[SGUID],0),1)</f>
        <v>AQ 20 FARMED AQUATIC SPECIES WELFARE, MANAGEMENT, AND HUSBANDRY (at all points of the production chain)</v>
      </c>
      <c r="P121" t="str">
        <f>INDEX(allsections[[S]:[Order]],MATCH(PIs[[#This Row],[SGUID]],allsections[SGUID],0),2)</f>
        <v>Any farmed aquatic species welfare problems seen during the self-assessment/internal audit performed by the producer shall be dealt appropriately and without delay.</v>
      </c>
      <c r="Q121">
        <f>INDEX(allsections[[S]:[Order]],MATCH(PIs[[#This Row],[SGUID]],allsections[SGUID],0),3)</f>
        <v>20</v>
      </c>
      <c r="R121" t="s">
        <v>756</v>
      </c>
      <c r="S121" t="str">
        <f>INDEX(allsections[[S]:[Order]],MATCH(PIs[[#This Row],[SSGUID]],allsections[SGUID],0),1)</f>
        <v xml:space="preserve">AQ 20.08 Biosecurity 
</v>
      </c>
      <c r="T121" t="str">
        <f>INDEX(allsections[[S]:[Order]],MATCH(PIs[[#This Row],[SSGUID]],allsections[SGUID],0),2)</f>
        <v>In addition to food defense requirements; refer to AQ 10.</v>
      </c>
      <c r="U121">
        <f>INDEX(S2PQ_relational[],MATCH(PIs[[#This Row],[GUID]],S2PQ_relational[PIGUID],0),2)</f>
        <v>0</v>
      </c>
      <c r="V121" t="b">
        <v>1</v>
      </c>
    </row>
    <row r="122" spans="1:22" ht="409.5" hidden="1" x14ac:dyDescent="0.25">
      <c r="A122" t="s">
        <v>811</v>
      </c>
      <c r="C122" t="s">
        <v>812</v>
      </c>
      <c r="D122" t="s">
        <v>813</v>
      </c>
      <c r="E122" t="s">
        <v>814</v>
      </c>
      <c r="F122" t="s">
        <v>815</v>
      </c>
      <c r="G122" s="9" t="s">
        <v>816</v>
      </c>
      <c r="H122" t="s">
        <v>57</v>
      </c>
      <c r="I122" t="str">
        <f>INDEX(Level[Level],MATCH(PIs[[#This Row],[L]],Level[GUID],0),1)</f>
        <v>Major Must</v>
      </c>
      <c r="N122" t="s">
        <v>364</v>
      </c>
      <c r="O122" t="str">
        <f>INDEX(allsections[[S]:[Order]],MATCH(PIs[[#This Row],[SGUID]],allsections[SGUID],0),1)</f>
        <v>AQ 20 FARMED AQUATIC SPECIES WELFARE, MANAGEMENT, AND HUSBANDRY (at all points of the production chain)</v>
      </c>
      <c r="P122" t="str">
        <f>INDEX(allsections[[S]:[Order]],MATCH(PIs[[#This Row],[SGUID]],allsections[SGUID],0),2)</f>
        <v>Any farmed aquatic species welfare problems seen during the self-assessment/internal audit performed by the producer shall be dealt appropriately and without delay.</v>
      </c>
      <c r="Q122">
        <f>INDEX(allsections[[S]:[Order]],MATCH(PIs[[#This Row],[SGUID]],allsections[SGUID],0),3)</f>
        <v>20</v>
      </c>
      <c r="R122" t="s">
        <v>756</v>
      </c>
      <c r="S122" t="str">
        <f>INDEX(allsections[[S]:[Order]],MATCH(PIs[[#This Row],[SSGUID]],allsections[SGUID],0),1)</f>
        <v xml:space="preserve">AQ 20.08 Biosecurity 
</v>
      </c>
      <c r="T122" t="str">
        <f>INDEX(allsections[[S]:[Order]],MATCH(PIs[[#This Row],[SSGUID]],allsections[SGUID],0),2)</f>
        <v>In addition to food defense requirements; refer to AQ 10.</v>
      </c>
      <c r="U122">
        <f>INDEX(S2PQ_relational[],MATCH(PIs[[#This Row],[GUID]],S2PQ_relational[PIGUID],0),2)</f>
        <v>0</v>
      </c>
      <c r="V122" t="b">
        <v>1</v>
      </c>
    </row>
    <row r="123" spans="1:22" hidden="1" x14ac:dyDescent="0.25">
      <c r="A123" t="s">
        <v>817</v>
      </c>
      <c r="C123" t="s">
        <v>818</v>
      </c>
      <c r="D123" t="s">
        <v>819</v>
      </c>
      <c r="E123" t="s">
        <v>820</v>
      </c>
      <c r="F123" t="s">
        <v>821</v>
      </c>
      <c r="G123" t="s">
        <v>822</v>
      </c>
      <c r="H123" t="s">
        <v>57</v>
      </c>
      <c r="I123" t="str">
        <f>INDEX(Level[Level],MATCH(PIs[[#This Row],[L]],Level[GUID],0),1)</f>
        <v>Major Must</v>
      </c>
      <c r="N123" t="s">
        <v>364</v>
      </c>
      <c r="O123" t="str">
        <f>INDEX(allsections[[S]:[Order]],MATCH(PIs[[#This Row],[SGUID]],allsections[SGUID],0),1)</f>
        <v>AQ 20 FARMED AQUATIC SPECIES WELFARE, MANAGEMENT, AND HUSBANDRY (at all points of the production chain)</v>
      </c>
      <c r="P123" t="str">
        <f>INDEX(allsections[[S]:[Order]],MATCH(PIs[[#This Row],[SGUID]],allsections[SGUID],0),2)</f>
        <v>Any farmed aquatic species welfare problems seen during the self-assessment/internal audit performed by the producer shall be dealt appropriately and without delay.</v>
      </c>
      <c r="Q123">
        <f>INDEX(allsections[[S]:[Order]],MATCH(PIs[[#This Row],[SGUID]],allsections[SGUID],0),3)</f>
        <v>20</v>
      </c>
      <c r="R123" t="s">
        <v>365</v>
      </c>
      <c r="S123" t="str">
        <f>INDEX(allsections[[S]:[Order]],MATCH(PIs[[#This Row],[SSGUID]],allsections[SGUID],0),1)</f>
        <v>AQ 20.03 Treatments</v>
      </c>
      <c r="T123" t="str">
        <f>INDEX(allsections[[S]:[Order]],MATCH(PIs[[#This Row],[SSGUID]],allsections[SGUID],0),2)</f>
        <v>-</v>
      </c>
      <c r="U123">
        <f>INDEX(S2PQ_relational[],MATCH(PIs[[#This Row],[GUID]],S2PQ_relational[PIGUID],0),2)</f>
        <v>0</v>
      </c>
      <c r="V123" t="b">
        <v>0</v>
      </c>
    </row>
    <row r="124" spans="1:22" ht="409.5" hidden="1" x14ac:dyDescent="0.25">
      <c r="A124" t="s">
        <v>823</v>
      </c>
      <c r="C124" t="s">
        <v>824</v>
      </c>
      <c r="D124" t="s">
        <v>825</v>
      </c>
      <c r="E124" t="s">
        <v>826</v>
      </c>
      <c r="F124" t="s">
        <v>827</v>
      </c>
      <c r="G124" s="9" t="s">
        <v>828</v>
      </c>
      <c r="H124" t="s">
        <v>57</v>
      </c>
      <c r="I124" t="str">
        <f>INDEX(Level[Level],MATCH(PIs[[#This Row],[L]],Level[GUID],0),1)</f>
        <v>Major Must</v>
      </c>
      <c r="N124" t="s">
        <v>364</v>
      </c>
      <c r="O124" t="str">
        <f>INDEX(allsections[[S]:[Order]],MATCH(PIs[[#This Row],[SGUID]],allsections[SGUID],0),1)</f>
        <v>AQ 20 FARMED AQUATIC SPECIES WELFARE, MANAGEMENT, AND HUSBANDRY (at all points of the production chain)</v>
      </c>
      <c r="P124" t="str">
        <f>INDEX(allsections[[S]:[Order]],MATCH(PIs[[#This Row],[SGUID]],allsections[SGUID],0),2)</f>
        <v>Any farmed aquatic species welfare problems seen during the self-assessment/internal audit performed by the producer shall be dealt appropriately and without delay.</v>
      </c>
      <c r="Q124">
        <f>INDEX(allsections[[S]:[Order]],MATCH(PIs[[#This Row],[SGUID]],allsections[SGUID],0),3)</f>
        <v>20</v>
      </c>
      <c r="R124" t="s">
        <v>829</v>
      </c>
      <c r="S124" t="str">
        <f>INDEX(allsections[[S]:[Order]],MATCH(PIs[[#This Row],[SSGUID]],allsections[SGUID],0),1)</f>
        <v>AQ 20.02 Farmed aquatic species health and welfare</v>
      </c>
      <c r="T124" t="str">
        <f>INDEX(allsections[[S]:[Order]],MATCH(PIs[[#This Row],[SSGUID]],allsections[SGUID],0),2)</f>
        <v>-</v>
      </c>
      <c r="U124">
        <f>INDEX(S2PQ_relational[],MATCH(PIs[[#This Row],[GUID]],S2PQ_relational[PIGUID],0),2)</f>
        <v>0</v>
      </c>
      <c r="V124" t="b">
        <v>0</v>
      </c>
    </row>
    <row r="125" spans="1:22" ht="409.5" hidden="1" x14ac:dyDescent="0.25">
      <c r="A125" t="s">
        <v>830</v>
      </c>
      <c r="C125" t="s">
        <v>831</v>
      </c>
      <c r="D125" t="s">
        <v>832</v>
      </c>
      <c r="E125" t="s">
        <v>833</v>
      </c>
      <c r="F125" t="s">
        <v>834</v>
      </c>
      <c r="G125" s="9" t="s">
        <v>835</v>
      </c>
      <c r="H125" t="s">
        <v>57</v>
      </c>
      <c r="I125" t="str">
        <f>INDEX(Level[Level],MATCH(PIs[[#This Row],[L]],Level[GUID],0),1)</f>
        <v>Major Must</v>
      </c>
      <c r="N125" t="s">
        <v>364</v>
      </c>
      <c r="O125" t="str">
        <f>INDEX(allsections[[S]:[Order]],MATCH(PIs[[#This Row],[SGUID]],allsections[SGUID],0),1)</f>
        <v>AQ 20 FARMED AQUATIC SPECIES WELFARE, MANAGEMENT, AND HUSBANDRY (at all points of the production chain)</v>
      </c>
      <c r="P125" t="str">
        <f>INDEX(allsections[[S]:[Order]],MATCH(PIs[[#This Row],[SGUID]],allsections[SGUID],0),2)</f>
        <v>Any farmed aquatic species welfare problems seen during the self-assessment/internal audit performed by the producer shall be dealt appropriately and without delay.</v>
      </c>
      <c r="Q125">
        <f>INDEX(allsections[[S]:[Order]],MATCH(PIs[[#This Row],[SGUID]],allsections[SGUID],0),3)</f>
        <v>20</v>
      </c>
      <c r="R125" t="s">
        <v>829</v>
      </c>
      <c r="S125" t="str">
        <f>INDEX(allsections[[S]:[Order]],MATCH(PIs[[#This Row],[SSGUID]],allsections[SGUID],0),1)</f>
        <v>AQ 20.02 Farmed aquatic species health and welfare</v>
      </c>
      <c r="T125" t="str">
        <f>INDEX(allsections[[S]:[Order]],MATCH(PIs[[#This Row],[SSGUID]],allsections[SGUID],0),2)</f>
        <v>-</v>
      </c>
      <c r="U125" t="str">
        <f>INDEX(S2PQ_relational[],MATCH(PIs[[#This Row],[GUID]],S2PQ_relational[PIGUID],0),2)</f>
        <v>2yXFJzIdqKK8uQxdr4Zrt9</v>
      </c>
      <c r="V125" t="b">
        <v>0</v>
      </c>
    </row>
    <row r="126" spans="1:22" hidden="1" x14ac:dyDescent="0.25">
      <c r="A126" t="s">
        <v>836</v>
      </c>
      <c r="C126" t="s">
        <v>837</v>
      </c>
      <c r="D126" t="s">
        <v>838</v>
      </c>
      <c r="E126" t="s">
        <v>839</v>
      </c>
      <c r="F126" t="s">
        <v>840</v>
      </c>
      <c r="G126" t="s">
        <v>841</v>
      </c>
      <c r="H126" t="s">
        <v>57</v>
      </c>
      <c r="I126" t="str">
        <f>INDEX(Level[Level],MATCH(PIs[[#This Row],[L]],Level[GUID],0),1)</f>
        <v>Major Must</v>
      </c>
      <c r="N126" t="s">
        <v>372</v>
      </c>
      <c r="O126" t="str">
        <f>INDEX(allsections[[S]:[Order]],MATCH(PIs[[#This Row],[SGUID]],allsections[SGUID],0),1)</f>
        <v>AQ 02 INTERNAL DOCUMENTATION</v>
      </c>
      <c r="P126" t="str">
        <f>INDEX(allsections[[S]:[Order]],MATCH(PIs[[#This Row],[SGUID]],allsections[SGUID],0),2)</f>
        <v>-</v>
      </c>
      <c r="Q126">
        <f>INDEX(allsections[[S]:[Order]],MATCH(PIs[[#This Row],[SGUID]],allsections[SGUID],0),3)</f>
        <v>2</v>
      </c>
      <c r="R126" t="s">
        <v>59</v>
      </c>
      <c r="S126" t="str">
        <f>INDEX(allsections[[S]:[Order]],MATCH(PIs[[#This Row],[SSGUID]],allsections[SGUID],0),1)</f>
        <v>-</v>
      </c>
      <c r="T126" t="str">
        <f>INDEX(allsections[[S]:[Order]],MATCH(PIs[[#This Row],[SSGUID]],allsections[SGUID],0),2)</f>
        <v>-</v>
      </c>
      <c r="U126">
        <f>INDEX(S2PQ_relational[],MATCH(PIs[[#This Row],[GUID]],S2PQ_relational[PIGUID],0),2)</f>
        <v>0</v>
      </c>
      <c r="V126" t="b">
        <v>0</v>
      </c>
    </row>
    <row r="127" spans="1:22" hidden="1" x14ac:dyDescent="0.25">
      <c r="A127" t="s">
        <v>842</v>
      </c>
      <c r="C127" t="s">
        <v>843</v>
      </c>
      <c r="D127" t="s">
        <v>844</v>
      </c>
      <c r="E127" t="s">
        <v>845</v>
      </c>
      <c r="F127" t="s">
        <v>846</v>
      </c>
      <c r="G127" t="s">
        <v>847</v>
      </c>
      <c r="H127" t="s">
        <v>57</v>
      </c>
      <c r="I127" t="str">
        <f>INDEX(Level[Level],MATCH(PIs[[#This Row],[L]],Level[GUID],0),1)</f>
        <v>Major Must</v>
      </c>
      <c r="N127" t="s">
        <v>364</v>
      </c>
      <c r="O127" t="str">
        <f>INDEX(allsections[[S]:[Order]],MATCH(PIs[[#This Row],[SGUID]],allsections[SGUID],0),1)</f>
        <v>AQ 20 FARMED AQUATIC SPECIES WELFARE, MANAGEMENT, AND HUSBANDRY (at all points of the production chain)</v>
      </c>
      <c r="P127" t="str">
        <f>INDEX(allsections[[S]:[Order]],MATCH(PIs[[#This Row],[SGUID]],allsections[SGUID],0),2)</f>
        <v>Any farmed aquatic species welfare problems seen during the self-assessment/internal audit performed by the producer shall be dealt appropriately and without delay.</v>
      </c>
      <c r="Q127">
        <f>INDEX(allsections[[S]:[Order]],MATCH(PIs[[#This Row],[SGUID]],allsections[SGUID],0),3)</f>
        <v>20</v>
      </c>
      <c r="R127" t="s">
        <v>365</v>
      </c>
      <c r="S127" t="str">
        <f>INDEX(allsections[[S]:[Order]],MATCH(PIs[[#This Row],[SSGUID]],allsections[SGUID],0),1)</f>
        <v>AQ 20.03 Treatments</v>
      </c>
      <c r="T127" t="str">
        <f>INDEX(allsections[[S]:[Order]],MATCH(PIs[[#This Row],[SSGUID]],allsections[SGUID],0),2)</f>
        <v>-</v>
      </c>
      <c r="U127">
        <f>INDEX(S2PQ_relational[],MATCH(PIs[[#This Row],[GUID]],S2PQ_relational[PIGUID],0),2)</f>
        <v>0</v>
      </c>
      <c r="V127" t="b">
        <v>0</v>
      </c>
    </row>
    <row r="128" spans="1:22" ht="409.5" hidden="1" x14ac:dyDescent="0.25">
      <c r="A128" t="s">
        <v>848</v>
      </c>
      <c r="C128" t="s">
        <v>849</v>
      </c>
      <c r="D128" t="s">
        <v>850</v>
      </c>
      <c r="E128" t="s">
        <v>851</v>
      </c>
      <c r="F128" t="s">
        <v>852</v>
      </c>
      <c r="G128" s="9" t="s">
        <v>853</v>
      </c>
      <c r="H128" t="s">
        <v>57</v>
      </c>
      <c r="I128" t="str">
        <f>INDEX(Level[Level],MATCH(PIs[[#This Row],[L]],Level[GUID],0),1)</f>
        <v>Major Must</v>
      </c>
      <c r="N128" t="s">
        <v>372</v>
      </c>
      <c r="O128" t="str">
        <f>INDEX(allsections[[S]:[Order]],MATCH(PIs[[#This Row],[SGUID]],allsections[SGUID],0),1)</f>
        <v>AQ 02 INTERNAL DOCUMENTATION</v>
      </c>
      <c r="P128" t="str">
        <f>INDEX(allsections[[S]:[Order]],MATCH(PIs[[#This Row],[SGUID]],allsections[SGUID],0),2)</f>
        <v>-</v>
      </c>
      <c r="Q128">
        <f>INDEX(allsections[[S]:[Order]],MATCH(PIs[[#This Row],[SGUID]],allsections[SGUID],0),3)</f>
        <v>2</v>
      </c>
      <c r="R128" t="s">
        <v>59</v>
      </c>
      <c r="S128" t="str">
        <f>INDEX(allsections[[S]:[Order]],MATCH(PIs[[#This Row],[SSGUID]],allsections[SGUID],0),1)</f>
        <v>-</v>
      </c>
      <c r="T128" t="str">
        <f>INDEX(allsections[[S]:[Order]],MATCH(PIs[[#This Row],[SSGUID]],allsections[SGUID],0),2)</f>
        <v>-</v>
      </c>
      <c r="U128">
        <f>INDEX(S2PQ_relational[],MATCH(PIs[[#This Row],[GUID]],S2PQ_relational[PIGUID],0),2)</f>
        <v>0</v>
      </c>
      <c r="V128" t="b">
        <v>1</v>
      </c>
    </row>
    <row r="129" spans="1:22" hidden="1" x14ac:dyDescent="0.25">
      <c r="A129" t="s">
        <v>854</v>
      </c>
      <c r="C129" t="s">
        <v>855</v>
      </c>
      <c r="D129" t="s">
        <v>856</v>
      </c>
      <c r="E129" t="s">
        <v>857</v>
      </c>
      <c r="F129" t="s">
        <v>858</v>
      </c>
      <c r="G129" t="s">
        <v>859</v>
      </c>
      <c r="H129" t="s">
        <v>57</v>
      </c>
      <c r="I129" t="str">
        <f>INDEX(Level[Level],MATCH(PIs[[#This Row],[L]],Level[GUID],0),1)</f>
        <v>Major Must</v>
      </c>
      <c r="N129" t="s">
        <v>364</v>
      </c>
      <c r="O129" t="str">
        <f>INDEX(allsections[[S]:[Order]],MATCH(PIs[[#This Row],[SGUID]],allsections[SGUID],0),1)</f>
        <v>AQ 20 FARMED AQUATIC SPECIES WELFARE, MANAGEMENT, AND HUSBANDRY (at all points of the production chain)</v>
      </c>
      <c r="P129" t="str">
        <f>INDEX(allsections[[S]:[Order]],MATCH(PIs[[#This Row],[SGUID]],allsections[SGUID],0),2)</f>
        <v>Any farmed aquatic species welfare problems seen during the self-assessment/internal audit performed by the producer shall be dealt appropriately and without delay.</v>
      </c>
      <c r="Q129">
        <f>INDEX(allsections[[S]:[Order]],MATCH(PIs[[#This Row],[SGUID]],allsections[SGUID],0),3)</f>
        <v>20</v>
      </c>
      <c r="R129" t="s">
        <v>365</v>
      </c>
      <c r="S129" t="str">
        <f>INDEX(allsections[[S]:[Order]],MATCH(PIs[[#This Row],[SSGUID]],allsections[SGUID],0),1)</f>
        <v>AQ 20.03 Treatments</v>
      </c>
      <c r="T129" t="str">
        <f>INDEX(allsections[[S]:[Order]],MATCH(PIs[[#This Row],[SSGUID]],allsections[SGUID],0),2)</f>
        <v>-</v>
      </c>
      <c r="U129" t="str">
        <f>INDEX(S2PQ_relational[],MATCH(PIs[[#This Row],[GUID]],S2PQ_relational[PIGUID],0),2)</f>
        <v>2yXFJzIdqKK8uQxdr4Zrt9</v>
      </c>
      <c r="V129" t="b">
        <v>0</v>
      </c>
    </row>
    <row r="130" spans="1:22" ht="330" hidden="1" x14ac:dyDescent="0.25">
      <c r="A130" t="s">
        <v>860</v>
      </c>
      <c r="C130" t="s">
        <v>861</v>
      </c>
      <c r="D130" t="s">
        <v>862</v>
      </c>
      <c r="E130" t="s">
        <v>863</v>
      </c>
      <c r="F130" t="s">
        <v>864</v>
      </c>
      <c r="G130" s="9" t="s">
        <v>865</v>
      </c>
      <c r="H130" t="s">
        <v>57</v>
      </c>
      <c r="I130" t="str">
        <f>INDEX(Level[Level],MATCH(PIs[[#This Row],[L]],Level[GUID],0),1)</f>
        <v>Major Must</v>
      </c>
      <c r="N130" t="s">
        <v>364</v>
      </c>
      <c r="O130" t="str">
        <f>INDEX(allsections[[S]:[Order]],MATCH(PIs[[#This Row],[SGUID]],allsections[SGUID],0),1)</f>
        <v>AQ 20 FARMED AQUATIC SPECIES WELFARE, MANAGEMENT, AND HUSBANDRY (at all points of the production chain)</v>
      </c>
      <c r="P130" t="str">
        <f>INDEX(allsections[[S]:[Order]],MATCH(PIs[[#This Row],[SGUID]],allsections[SGUID],0),2)</f>
        <v>Any farmed aquatic species welfare problems seen during the self-assessment/internal audit performed by the producer shall be dealt appropriately and without delay.</v>
      </c>
      <c r="Q130">
        <f>INDEX(allsections[[S]:[Order]],MATCH(PIs[[#This Row],[SGUID]],allsections[SGUID],0),3)</f>
        <v>20</v>
      </c>
      <c r="R130" t="s">
        <v>866</v>
      </c>
      <c r="S130" t="str">
        <f>INDEX(allsections[[S]:[Order]],MATCH(PIs[[#This Row],[SSGUID]],allsections[SGUID],0),1)</f>
        <v>AQ 20.05 Mortality</v>
      </c>
      <c r="T130" t="str">
        <f>INDEX(allsections[[S]:[Order]],MATCH(PIs[[#This Row],[SSGUID]],allsections[SGUID],0),2)</f>
        <v>-</v>
      </c>
      <c r="U130">
        <f>INDEX(S2PQ_relational[],MATCH(PIs[[#This Row],[GUID]],S2PQ_relational[PIGUID],0),2)</f>
        <v>0</v>
      </c>
      <c r="V130" t="b">
        <v>1</v>
      </c>
    </row>
    <row r="131" spans="1:22" ht="285" hidden="1" x14ac:dyDescent="0.25">
      <c r="A131" t="s">
        <v>867</v>
      </c>
      <c r="C131" t="s">
        <v>868</v>
      </c>
      <c r="D131" t="s">
        <v>869</v>
      </c>
      <c r="E131" t="s">
        <v>870</v>
      </c>
      <c r="F131" t="s">
        <v>871</v>
      </c>
      <c r="G131" s="9" t="s">
        <v>872</v>
      </c>
      <c r="H131" t="s">
        <v>57</v>
      </c>
      <c r="I131" t="str">
        <f>INDEX(Level[Level],MATCH(PIs[[#This Row],[L]],Level[GUID],0),1)</f>
        <v>Major Must</v>
      </c>
      <c r="N131" t="s">
        <v>364</v>
      </c>
      <c r="O131" t="str">
        <f>INDEX(allsections[[S]:[Order]],MATCH(PIs[[#This Row],[SGUID]],allsections[SGUID],0),1)</f>
        <v>AQ 20 FARMED AQUATIC SPECIES WELFARE, MANAGEMENT, AND HUSBANDRY (at all points of the production chain)</v>
      </c>
      <c r="P131" t="str">
        <f>INDEX(allsections[[S]:[Order]],MATCH(PIs[[#This Row],[SGUID]],allsections[SGUID],0),2)</f>
        <v>Any farmed aquatic species welfare problems seen during the self-assessment/internal audit performed by the producer shall be dealt appropriately and without delay.</v>
      </c>
      <c r="Q131">
        <f>INDEX(allsections[[S]:[Order]],MATCH(PIs[[#This Row],[SGUID]],allsections[SGUID],0),3)</f>
        <v>20</v>
      </c>
      <c r="R131" t="s">
        <v>866</v>
      </c>
      <c r="S131" t="str">
        <f>INDEX(allsections[[S]:[Order]],MATCH(PIs[[#This Row],[SSGUID]],allsections[SGUID],0),1)</f>
        <v>AQ 20.05 Mortality</v>
      </c>
      <c r="T131" t="str">
        <f>INDEX(allsections[[S]:[Order]],MATCH(PIs[[#This Row],[SSGUID]],allsections[SGUID],0),2)</f>
        <v>-</v>
      </c>
      <c r="U131">
        <f>INDEX(S2PQ_relational[],MATCH(PIs[[#This Row],[GUID]],S2PQ_relational[PIGUID],0),2)</f>
        <v>0</v>
      </c>
      <c r="V131" t="b">
        <v>1</v>
      </c>
    </row>
    <row r="132" spans="1:22" hidden="1" x14ac:dyDescent="0.25">
      <c r="A132" t="s">
        <v>873</v>
      </c>
      <c r="C132" t="s">
        <v>874</v>
      </c>
      <c r="D132" t="s">
        <v>875</v>
      </c>
      <c r="E132" t="s">
        <v>876</v>
      </c>
      <c r="F132" t="s">
        <v>877</v>
      </c>
      <c r="G132" t="s">
        <v>878</v>
      </c>
      <c r="H132" t="s">
        <v>57</v>
      </c>
      <c r="I132" t="str">
        <f>INDEX(Level[Level],MATCH(PIs[[#This Row],[L]],Level[GUID],0),1)</f>
        <v>Major Must</v>
      </c>
      <c r="N132" t="s">
        <v>364</v>
      </c>
      <c r="O132" t="str">
        <f>INDEX(allsections[[S]:[Order]],MATCH(PIs[[#This Row],[SGUID]],allsections[SGUID],0),1)</f>
        <v>AQ 20 FARMED AQUATIC SPECIES WELFARE, MANAGEMENT, AND HUSBANDRY (at all points of the production chain)</v>
      </c>
      <c r="P132" t="str">
        <f>INDEX(allsections[[S]:[Order]],MATCH(PIs[[#This Row],[SGUID]],allsections[SGUID],0),2)</f>
        <v>Any farmed aquatic species welfare problems seen during the self-assessment/internal audit performed by the producer shall be dealt appropriately and without delay.</v>
      </c>
      <c r="Q132">
        <f>INDEX(allsections[[S]:[Order]],MATCH(PIs[[#This Row],[SGUID]],allsections[SGUID],0),3)</f>
        <v>20</v>
      </c>
      <c r="R132" t="s">
        <v>675</v>
      </c>
      <c r="S132" t="str">
        <f>INDEX(allsections[[S]:[Order]],MATCH(PIs[[#This Row],[SSGUID]],allsections[SGUID],0),1)</f>
        <v>AQ 20.06 All pens in bodies of water</v>
      </c>
      <c r="T132" t="str">
        <f>INDEX(allsections[[S]:[Order]],MATCH(PIs[[#This Row],[SSGUID]],allsections[SGUID],0),2)</f>
        <v>-</v>
      </c>
      <c r="U132" t="str">
        <f>INDEX(S2PQ_relational[],MATCH(PIs[[#This Row],[GUID]],S2PQ_relational[PIGUID],0),2)</f>
        <v>5THls7AFfNlrhlD0HaruTW</v>
      </c>
      <c r="V132" t="b">
        <v>0</v>
      </c>
    </row>
    <row r="133" spans="1:22" ht="409.5" hidden="1" x14ac:dyDescent="0.25">
      <c r="A133" t="s">
        <v>879</v>
      </c>
      <c r="C133" t="s">
        <v>880</v>
      </c>
      <c r="D133" t="s">
        <v>881</v>
      </c>
      <c r="E133" t="s">
        <v>882</v>
      </c>
      <c r="F133" t="s">
        <v>883</v>
      </c>
      <c r="G133" s="9" t="s">
        <v>884</v>
      </c>
      <c r="H133" t="s">
        <v>57</v>
      </c>
      <c r="I133" t="str">
        <f>INDEX(Level[Level],MATCH(PIs[[#This Row],[L]],Level[GUID],0),1)</f>
        <v>Major Must</v>
      </c>
      <c r="N133" t="s">
        <v>364</v>
      </c>
      <c r="O133" t="str">
        <f>INDEX(allsections[[S]:[Order]],MATCH(PIs[[#This Row],[SGUID]],allsections[SGUID],0),1)</f>
        <v>AQ 20 FARMED AQUATIC SPECIES WELFARE, MANAGEMENT, AND HUSBANDRY (at all points of the production chain)</v>
      </c>
      <c r="P133" t="str">
        <f>INDEX(allsections[[S]:[Order]],MATCH(PIs[[#This Row],[SGUID]],allsections[SGUID],0),2)</f>
        <v>Any farmed aquatic species welfare problems seen during the self-assessment/internal audit performed by the producer shall be dealt appropriately and without delay.</v>
      </c>
      <c r="Q133">
        <f>INDEX(allsections[[S]:[Order]],MATCH(PIs[[#This Row],[SGUID]],allsections[SGUID],0),3)</f>
        <v>20</v>
      </c>
      <c r="R133" t="s">
        <v>675</v>
      </c>
      <c r="S133" t="str">
        <f>INDEX(allsections[[S]:[Order]],MATCH(PIs[[#This Row],[SSGUID]],allsections[SGUID],0),1)</f>
        <v>AQ 20.06 All pens in bodies of water</v>
      </c>
      <c r="T133" t="str">
        <f>INDEX(allsections[[S]:[Order]],MATCH(PIs[[#This Row],[SSGUID]],allsections[SGUID],0),2)</f>
        <v>-</v>
      </c>
      <c r="U133" t="str">
        <f>INDEX(S2PQ_relational[],MATCH(PIs[[#This Row],[GUID]],S2PQ_relational[PIGUID],0),2)</f>
        <v>5THls7AFfNlrhlD0HaruTW</v>
      </c>
      <c r="V133" t="b">
        <v>0</v>
      </c>
    </row>
    <row r="134" spans="1:22" hidden="1" x14ac:dyDescent="0.25">
      <c r="A134" t="s">
        <v>885</v>
      </c>
      <c r="C134" t="s">
        <v>886</v>
      </c>
      <c r="D134" t="s">
        <v>887</v>
      </c>
      <c r="E134" t="s">
        <v>888</v>
      </c>
      <c r="F134" t="s">
        <v>889</v>
      </c>
      <c r="G134" t="s">
        <v>890</v>
      </c>
      <c r="H134" t="s">
        <v>57</v>
      </c>
      <c r="I134" t="str">
        <f>INDEX(Level[Level],MATCH(PIs[[#This Row],[L]],Level[GUID],0),1)</f>
        <v>Major Must</v>
      </c>
      <c r="N134" t="s">
        <v>364</v>
      </c>
      <c r="O134" t="str">
        <f>INDEX(allsections[[S]:[Order]],MATCH(PIs[[#This Row],[SGUID]],allsections[SGUID],0),1)</f>
        <v>AQ 20 FARMED AQUATIC SPECIES WELFARE, MANAGEMENT, AND HUSBANDRY (at all points of the production chain)</v>
      </c>
      <c r="P134" t="str">
        <f>INDEX(allsections[[S]:[Order]],MATCH(PIs[[#This Row],[SGUID]],allsections[SGUID],0),2)</f>
        <v>Any farmed aquatic species welfare problems seen during the self-assessment/internal audit performed by the producer shall be dealt appropriately and without delay.</v>
      </c>
      <c r="Q134">
        <f>INDEX(allsections[[S]:[Order]],MATCH(PIs[[#This Row],[SGUID]],allsections[SGUID],0),3)</f>
        <v>20</v>
      </c>
      <c r="R134" t="s">
        <v>866</v>
      </c>
      <c r="S134" t="str">
        <f>INDEX(allsections[[S]:[Order]],MATCH(PIs[[#This Row],[SSGUID]],allsections[SGUID],0),1)</f>
        <v>AQ 20.05 Mortality</v>
      </c>
      <c r="T134" t="str">
        <f>INDEX(allsections[[S]:[Order]],MATCH(PIs[[#This Row],[SSGUID]],allsections[SGUID],0),2)</f>
        <v>-</v>
      </c>
      <c r="U134">
        <f>INDEX(S2PQ_relational[],MATCH(PIs[[#This Row],[GUID]],S2PQ_relational[PIGUID],0),2)</f>
        <v>0</v>
      </c>
      <c r="V134" t="b">
        <v>0</v>
      </c>
    </row>
    <row r="135" spans="1:22" ht="409.5" hidden="1" x14ac:dyDescent="0.25">
      <c r="A135" t="s">
        <v>891</v>
      </c>
      <c r="C135" t="s">
        <v>892</v>
      </c>
      <c r="D135" t="s">
        <v>893</v>
      </c>
      <c r="E135" t="s">
        <v>894</v>
      </c>
      <c r="F135" t="s">
        <v>895</v>
      </c>
      <c r="G135" s="9" t="s">
        <v>896</v>
      </c>
      <c r="H135" t="s">
        <v>57</v>
      </c>
      <c r="I135" t="str">
        <f>INDEX(Level[Level],MATCH(PIs[[#This Row],[L]],Level[GUID],0),1)</f>
        <v>Major Must</v>
      </c>
      <c r="N135" t="s">
        <v>364</v>
      </c>
      <c r="O135" t="str">
        <f>INDEX(allsections[[S]:[Order]],MATCH(PIs[[#This Row],[SGUID]],allsections[SGUID],0),1)</f>
        <v>AQ 20 FARMED AQUATIC SPECIES WELFARE, MANAGEMENT, AND HUSBANDRY (at all points of the production chain)</v>
      </c>
      <c r="P135" t="str">
        <f>INDEX(allsections[[S]:[Order]],MATCH(PIs[[#This Row],[SGUID]],allsections[SGUID],0),2)</f>
        <v>Any farmed aquatic species welfare problems seen during the self-assessment/internal audit performed by the producer shall be dealt appropriately and without delay.</v>
      </c>
      <c r="Q135">
        <f>INDEX(allsections[[S]:[Order]],MATCH(PIs[[#This Row],[SGUID]],allsections[SGUID],0),3)</f>
        <v>20</v>
      </c>
      <c r="R135" t="s">
        <v>675</v>
      </c>
      <c r="S135" t="str">
        <f>INDEX(allsections[[S]:[Order]],MATCH(PIs[[#This Row],[SSGUID]],allsections[SGUID],0),1)</f>
        <v>AQ 20.06 All pens in bodies of water</v>
      </c>
      <c r="T135" t="str">
        <f>INDEX(allsections[[S]:[Order]],MATCH(PIs[[#This Row],[SSGUID]],allsections[SGUID],0),2)</f>
        <v>-</v>
      </c>
      <c r="U135" t="str">
        <f>INDEX(S2PQ_relational[],MATCH(PIs[[#This Row],[GUID]],S2PQ_relational[PIGUID],0),2)</f>
        <v>5THls7AFfNlrhlD0HaruTW</v>
      </c>
      <c r="V135" t="b">
        <v>0</v>
      </c>
    </row>
    <row r="136" spans="1:22" hidden="1" x14ac:dyDescent="0.25">
      <c r="A136" t="s">
        <v>897</v>
      </c>
      <c r="C136" t="s">
        <v>898</v>
      </c>
      <c r="D136" t="s">
        <v>899</v>
      </c>
      <c r="E136" t="s">
        <v>900</v>
      </c>
      <c r="F136" t="s">
        <v>901</v>
      </c>
      <c r="G136" t="s">
        <v>902</v>
      </c>
      <c r="H136" t="s">
        <v>57</v>
      </c>
      <c r="I136" t="str">
        <f>INDEX(Level[Level],MATCH(PIs[[#This Row],[L]],Level[GUID],0),1)</f>
        <v>Major Must</v>
      </c>
      <c r="N136" t="s">
        <v>364</v>
      </c>
      <c r="O136" t="str">
        <f>INDEX(allsections[[S]:[Order]],MATCH(PIs[[#This Row],[SGUID]],allsections[SGUID],0),1)</f>
        <v>AQ 20 FARMED AQUATIC SPECIES WELFARE, MANAGEMENT, AND HUSBANDRY (at all points of the production chain)</v>
      </c>
      <c r="P136" t="str">
        <f>INDEX(allsections[[S]:[Order]],MATCH(PIs[[#This Row],[SGUID]],allsections[SGUID],0),2)</f>
        <v>Any farmed aquatic species welfare problems seen during the self-assessment/internal audit performed by the producer shall be dealt appropriately and without delay.</v>
      </c>
      <c r="Q136">
        <f>INDEX(allsections[[S]:[Order]],MATCH(PIs[[#This Row],[SGUID]],allsections[SGUID],0),3)</f>
        <v>20</v>
      </c>
      <c r="R136" t="s">
        <v>675</v>
      </c>
      <c r="S136" t="str">
        <f>INDEX(allsections[[S]:[Order]],MATCH(PIs[[#This Row],[SSGUID]],allsections[SGUID],0),1)</f>
        <v>AQ 20.06 All pens in bodies of water</v>
      </c>
      <c r="T136" t="str">
        <f>INDEX(allsections[[S]:[Order]],MATCH(PIs[[#This Row],[SSGUID]],allsections[SGUID],0),2)</f>
        <v>-</v>
      </c>
      <c r="U136" t="str">
        <f>INDEX(S2PQ_relational[],MATCH(PIs[[#This Row],[GUID]],S2PQ_relational[PIGUID],0),2)</f>
        <v>5THls7AFfNlrhlD0HaruTW</v>
      </c>
      <c r="V136" t="b">
        <v>0</v>
      </c>
    </row>
    <row r="137" spans="1:22" ht="409.5" hidden="1" x14ac:dyDescent="0.25">
      <c r="A137" t="s">
        <v>903</v>
      </c>
      <c r="C137" t="s">
        <v>904</v>
      </c>
      <c r="D137" t="s">
        <v>905</v>
      </c>
      <c r="E137" t="s">
        <v>906</v>
      </c>
      <c r="F137" t="s">
        <v>907</v>
      </c>
      <c r="G137" s="9" t="s">
        <v>908</v>
      </c>
      <c r="H137" t="s">
        <v>57</v>
      </c>
      <c r="I137" t="str">
        <f>INDEX(Level[Level],MATCH(PIs[[#This Row],[L]],Level[GUID],0),1)</f>
        <v>Major Must</v>
      </c>
      <c r="N137" t="s">
        <v>364</v>
      </c>
      <c r="O137" t="str">
        <f>INDEX(allsections[[S]:[Order]],MATCH(PIs[[#This Row],[SGUID]],allsections[SGUID],0),1)</f>
        <v>AQ 20 FARMED AQUATIC SPECIES WELFARE, MANAGEMENT, AND HUSBANDRY (at all points of the production chain)</v>
      </c>
      <c r="P137" t="str">
        <f>INDEX(allsections[[S]:[Order]],MATCH(PIs[[#This Row],[SGUID]],allsections[SGUID],0),2)</f>
        <v>Any farmed aquatic species welfare problems seen during the self-assessment/internal audit performed by the producer shall be dealt appropriately and without delay.</v>
      </c>
      <c r="Q137">
        <f>INDEX(allsections[[S]:[Order]],MATCH(PIs[[#This Row],[SGUID]],allsections[SGUID],0),3)</f>
        <v>20</v>
      </c>
      <c r="R137" t="s">
        <v>866</v>
      </c>
      <c r="S137" t="str">
        <f>INDEX(allsections[[S]:[Order]],MATCH(PIs[[#This Row],[SSGUID]],allsections[SGUID],0),1)</f>
        <v>AQ 20.05 Mortality</v>
      </c>
      <c r="T137" t="str">
        <f>INDEX(allsections[[S]:[Order]],MATCH(PIs[[#This Row],[SSGUID]],allsections[SGUID],0),2)</f>
        <v>-</v>
      </c>
      <c r="U137">
        <f>INDEX(S2PQ_relational[],MATCH(PIs[[#This Row],[GUID]],S2PQ_relational[PIGUID],0),2)</f>
        <v>0</v>
      </c>
      <c r="V137" t="b">
        <v>0</v>
      </c>
    </row>
    <row r="138" spans="1:22" hidden="1" x14ac:dyDescent="0.25">
      <c r="A138" t="s">
        <v>909</v>
      </c>
      <c r="C138" t="s">
        <v>910</v>
      </c>
      <c r="D138" t="s">
        <v>911</v>
      </c>
      <c r="E138" t="s">
        <v>912</v>
      </c>
      <c r="F138" t="s">
        <v>913</v>
      </c>
      <c r="G138" t="s">
        <v>914</v>
      </c>
      <c r="H138" t="s">
        <v>57</v>
      </c>
      <c r="I138" t="str">
        <f>INDEX(Level[Level],MATCH(PIs[[#This Row],[L]],Level[GUID],0),1)</f>
        <v>Major Must</v>
      </c>
      <c r="N138" t="s">
        <v>364</v>
      </c>
      <c r="O138" t="str">
        <f>INDEX(allsections[[S]:[Order]],MATCH(PIs[[#This Row],[SGUID]],allsections[SGUID],0),1)</f>
        <v>AQ 20 FARMED AQUATIC SPECIES WELFARE, MANAGEMENT, AND HUSBANDRY (at all points of the production chain)</v>
      </c>
      <c r="P138" t="str">
        <f>INDEX(allsections[[S]:[Order]],MATCH(PIs[[#This Row],[SGUID]],allsections[SGUID],0),2)</f>
        <v>Any farmed aquatic species welfare problems seen during the self-assessment/internal audit performed by the producer shall be dealt appropriately and without delay.</v>
      </c>
      <c r="Q138">
        <f>INDEX(allsections[[S]:[Order]],MATCH(PIs[[#This Row],[SGUID]],allsections[SGUID],0),3)</f>
        <v>20</v>
      </c>
      <c r="R138" t="s">
        <v>915</v>
      </c>
      <c r="S138" t="str">
        <f>INDEX(allsections[[S]:[Order]],MATCH(PIs[[#This Row],[SSGUID]],allsections[SGUID],0),1)</f>
        <v>AQ 20.04 Treatment records</v>
      </c>
      <c r="T138" t="str">
        <f>INDEX(allsections[[S]:[Order]],MATCH(PIs[[#This Row],[SSGUID]],allsections[SGUID],0),2)</f>
        <v>-</v>
      </c>
      <c r="U138">
        <f>INDEX(S2PQ_relational[],MATCH(PIs[[#This Row],[GUID]],S2PQ_relational[PIGUID],0),2)</f>
        <v>0</v>
      </c>
      <c r="V138" t="b">
        <v>0</v>
      </c>
    </row>
    <row r="139" spans="1:22" hidden="1" x14ac:dyDescent="0.25">
      <c r="A139" t="s">
        <v>916</v>
      </c>
      <c r="C139" t="s">
        <v>917</v>
      </c>
      <c r="D139" t="s">
        <v>918</v>
      </c>
      <c r="E139" t="s">
        <v>919</v>
      </c>
      <c r="F139" t="s">
        <v>920</v>
      </c>
      <c r="G139" t="s">
        <v>921</v>
      </c>
      <c r="H139" t="s">
        <v>57</v>
      </c>
      <c r="I139" t="str">
        <f>INDEX(Level[Level],MATCH(PIs[[#This Row],[L]],Level[GUID],0),1)</f>
        <v>Major Must</v>
      </c>
      <c r="N139" t="s">
        <v>364</v>
      </c>
      <c r="O139" t="str">
        <f>INDEX(allsections[[S]:[Order]],MATCH(PIs[[#This Row],[SGUID]],allsections[SGUID],0),1)</f>
        <v>AQ 20 FARMED AQUATIC SPECIES WELFARE, MANAGEMENT, AND HUSBANDRY (at all points of the production chain)</v>
      </c>
      <c r="P139" t="str">
        <f>INDEX(allsections[[S]:[Order]],MATCH(PIs[[#This Row],[SGUID]],allsections[SGUID],0),2)</f>
        <v>Any farmed aquatic species welfare problems seen during the self-assessment/internal audit performed by the producer shall be dealt appropriately and without delay.</v>
      </c>
      <c r="Q139">
        <f>INDEX(allsections[[S]:[Order]],MATCH(PIs[[#This Row],[SGUID]],allsections[SGUID],0),3)</f>
        <v>20</v>
      </c>
      <c r="R139" t="s">
        <v>915</v>
      </c>
      <c r="S139" t="str">
        <f>INDEX(allsections[[S]:[Order]],MATCH(PIs[[#This Row],[SSGUID]],allsections[SGUID],0),1)</f>
        <v>AQ 20.04 Treatment records</v>
      </c>
      <c r="T139" t="str">
        <f>INDEX(allsections[[S]:[Order]],MATCH(PIs[[#This Row],[SSGUID]],allsections[SGUID],0),2)</f>
        <v>-</v>
      </c>
      <c r="U139">
        <f>INDEX(S2PQ_relational[],MATCH(PIs[[#This Row],[GUID]],S2PQ_relational[PIGUID],0),2)</f>
        <v>0</v>
      </c>
      <c r="V139" t="b">
        <v>0</v>
      </c>
    </row>
    <row r="140" spans="1:22" ht="409.5" hidden="1" x14ac:dyDescent="0.25">
      <c r="A140" t="s">
        <v>922</v>
      </c>
      <c r="C140" t="s">
        <v>923</v>
      </c>
      <c r="D140" t="s">
        <v>924</v>
      </c>
      <c r="E140" t="s">
        <v>925</v>
      </c>
      <c r="F140" t="s">
        <v>926</v>
      </c>
      <c r="G140" s="9" t="s">
        <v>927</v>
      </c>
      <c r="H140" t="s">
        <v>57</v>
      </c>
      <c r="I140" t="str">
        <f>INDEX(Level[Level],MATCH(PIs[[#This Row],[L]],Level[GUID],0),1)</f>
        <v>Major Must</v>
      </c>
      <c r="N140" t="s">
        <v>364</v>
      </c>
      <c r="O140" t="str">
        <f>INDEX(allsections[[S]:[Order]],MATCH(PIs[[#This Row],[SGUID]],allsections[SGUID],0),1)</f>
        <v>AQ 20 FARMED AQUATIC SPECIES WELFARE, MANAGEMENT, AND HUSBANDRY (at all points of the production chain)</v>
      </c>
      <c r="P140" t="str">
        <f>INDEX(allsections[[S]:[Order]],MATCH(PIs[[#This Row],[SGUID]],allsections[SGUID],0),2)</f>
        <v>Any farmed aquatic species welfare problems seen during the self-assessment/internal audit performed by the producer shall be dealt appropriately and without delay.</v>
      </c>
      <c r="Q140">
        <f>INDEX(allsections[[S]:[Order]],MATCH(PIs[[#This Row],[SGUID]],allsections[SGUID],0),3)</f>
        <v>20</v>
      </c>
      <c r="R140" t="s">
        <v>915</v>
      </c>
      <c r="S140" t="str">
        <f>INDEX(allsections[[S]:[Order]],MATCH(PIs[[#This Row],[SSGUID]],allsections[SGUID],0),1)</f>
        <v>AQ 20.04 Treatment records</v>
      </c>
      <c r="T140" t="str">
        <f>INDEX(allsections[[S]:[Order]],MATCH(PIs[[#This Row],[SSGUID]],allsections[SGUID],0),2)</f>
        <v>-</v>
      </c>
      <c r="U140">
        <f>INDEX(S2PQ_relational[],MATCH(PIs[[#This Row],[GUID]],S2PQ_relational[PIGUID],0),2)</f>
        <v>0</v>
      </c>
      <c r="V140" t="b">
        <v>0</v>
      </c>
    </row>
    <row r="141" spans="1:22" ht="409.5" hidden="1" x14ac:dyDescent="0.25">
      <c r="A141" t="s">
        <v>928</v>
      </c>
      <c r="C141" t="s">
        <v>929</v>
      </c>
      <c r="D141" t="s">
        <v>930</v>
      </c>
      <c r="E141" t="s">
        <v>931</v>
      </c>
      <c r="F141" t="s">
        <v>932</v>
      </c>
      <c r="G141" s="9" t="s">
        <v>933</v>
      </c>
      <c r="H141" t="s">
        <v>57</v>
      </c>
      <c r="I141" t="str">
        <f>INDEX(Level[Level],MATCH(PIs[[#This Row],[L]],Level[GUID],0),1)</f>
        <v>Major Must</v>
      </c>
      <c r="N141" t="s">
        <v>364</v>
      </c>
      <c r="O141" t="str">
        <f>INDEX(allsections[[S]:[Order]],MATCH(PIs[[#This Row],[SGUID]],allsections[SGUID],0),1)</f>
        <v>AQ 20 FARMED AQUATIC SPECIES WELFARE, MANAGEMENT, AND HUSBANDRY (at all points of the production chain)</v>
      </c>
      <c r="P141" t="str">
        <f>INDEX(allsections[[S]:[Order]],MATCH(PIs[[#This Row],[SGUID]],allsections[SGUID],0),2)</f>
        <v>Any farmed aquatic species welfare problems seen during the self-assessment/internal audit performed by the producer shall be dealt appropriately and without delay.</v>
      </c>
      <c r="Q141">
        <f>INDEX(allsections[[S]:[Order]],MATCH(PIs[[#This Row],[SGUID]],allsections[SGUID],0),3)</f>
        <v>20</v>
      </c>
      <c r="R141" t="s">
        <v>915</v>
      </c>
      <c r="S141" t="str">
        <f>INDEX(allsections[[S]:[Order]],MATCH(PIs[[#This Row],[SSGUID]],allsections[SGUID],0),1)</f>
        <v>AQ 20.04 Treatment records</v>
      </c>
      <c r="T141" t="str">
        <f>INDEX(allsections[[S]:[Order]],MATCH(PIs[[#This Row],[SSGUID]],allsections[SGUID],0),2)</f>
        <v>-</v>
      </c>
      <c r="U141">
        <f>INDEX(S2PQ_relational[],MATCH(PIs[[#This Row],[GUID]],S2PQ_relational[PIGUID],0),2)</f>
        <v>0</v>
      </c>
      <c r="V141" t="b">
        <v>0</v>
      </c>
    </row>
    <row r="142" spans="1:22" hidden="1" x14ac:dyDescent="0.25">
      <c r="A142" t="s">
        <v>934</v>
      </c>
      <c r="C142" t="s">
        <v>935</v>
      </c>
      <c r="D142" t="s">
        <v>936</v>
      </c>
      <c r="E142" t="s">
        <v>937</v>
      </c>
      <c r="F142" t="s">
        <v>938</v>
      </c>
      <c r="G142" t="s">
        <v>939</v>
      </c>
      <c r="H142" t="s">
        <v>57</v>
      </c>
      <c r="I142" t="str">
        <f>INDEX(Level[Level],MATCH(PIs[[#This Row],[L]],Level[GUID],0),1)</f>
        <v>Major Must</v>
      </c>
      <c r="N142" t="s">
        <v>364</v>
      </c>
      <c r="O142" t="str">
        <f>INDEX(allsections[[S]:[Order]],MATCH(PIs[[#This Row],[SGUID]],allsections[SGUID],0),1)</f>
        <v>AQ 20 FARMED AQUATIC SPECIES WELFARE, MANAGEMENT, AND HUSBANDRY (at all points of the production chain)</v>
      </c>
      <c r="P142" t="str">
        <f>INDEX(allsections[[S]:[Order]],MATCH(PIs[[#This Row],[SGUID]],allsections[SGUID],0),2)</f>
        <v>Any farmed aquatic species welfare problems seen during the self-assessment/internal audit performed by the producer shall be dealt appropriately and without delay.</v>
      </c>
      <c r="Q142">
        <f>INDEX(allsections[[S]:[Order]],MATCH(PIs[[#This Row],[SGUID]],allsections[SGUID],0),3)</f>
        <v>20</v>
      </c>
      <c r="R142" t="s">
        <v>365</v>
      </c>
      <c r="S142" t="str">
        <f>INDEX(allsections[[S]:[Order]],MATCH(PIs[[#This Row],[SSGUID]],allsections[SGUID],0),1)</f>
        <v>AQ 20.03 Treatments</v>
      </c>
      <c r="T142" t="str">
        <f>INDEX(allsections[[S]:[Order]],MATCH(PIs[[#This Row],[SSGUID]],allsections[SGUID],0),2)</f>
        <v>-</v>
      </c>
      <c r="U142" t="str">
        <f>INDEX(S2PQ_relational[],MATCH(PIs[[#This Row],[GUID]],S2PQ_relational[PIGUID],0),2)</f>
        <v>2yXFJzIdqKK8uQxdr4Zrt9</v>
      </c>
      <c r="V142" t="b">
        <v>0</v>
      </c>
    </row>
    <row r="143" spans="1:22" hidden="1" x14ac:dyDescent="0.25">
      <c r="A143" t="s">
        <v>940</v>
      </c>
      <c r="C143" t="s">
        <v>941</v>
      </c>
      <c r="D143" t="s">
        <v>942</v>
      </c>
      <c r="E143" t="s">
        <v>943</v>
      </c>
      <c r="F143" t="s">
        <v>944</v>
      </c>
      <c r="G143" t="s">
        <v>945</v>
      </c>
      <c r="H143" t="s">
        <v>57</v>
      </c>
      <c r="I143" t="str">
        <f>INDEX(Level[Level],MATCH(PIs[[#This Row],[L]],Level[GUID],0),1)</f>
        <v>Major Must</v>
      </c>
      <c r="N143" t="s">
        <v>364</v>
      </c>
      <c r="O143" t="str">
        <f>INDEX(allsections[[S]:[Order]],MATCH(PIs[[#This Row],[SGUID]],allsections[SGUID],0),1)</f>
        <v>AQ 20 FARMED AQUATIC SPECIES WELFARE, MANAGEMENT, AND HUSBANDRY (at all points of the production chain)</v>
      </c>
      <c r="P143" t="str">
        <f>INDEX(allsections[[S]:[Order]],MATCH(PIs[[#This Row],[SGUID]],allsections[SGUID],0),2)</f>
        <v>Any farmed aquatic species welfare problems seen during the self-assessment/internal audit performed by the producer shall be dealt appropriately and without delay.</v>
      </c>
      <c r="Q143">
        <f>INDEX(allsections[[S]:[Order]],MATCH(PIs[[#This Row],[SGUID]],allsections[SGUID],0),3)</f>
        <v>20</v>
      </c>
      <c r="R143" t="s">
        <v>365</v>
      </c>
      <c r="S143" t="str">
        <f>INDEX(allsections[[S]:[Order]],MATCH(PIs[[#This Row],[SSGUID]],allsections[SGUID],0),1)</f>
        <v>AQ 20.03 Treatments</v>
      </c>
      <c r="T143" t="str">
        <f>INDEX(allsections[[S]:[Order]],MATCH(PIs[[#This Row],[SSGUID]],allsections[SGUID],0),2)</f>
        <v>-</v>
      </c>
      <c r="U143" t="str">
        <f>INDEX(S2PQ_relational[],MATCH(PIs[[#This Row],[GUID]],S2PQ_relational[PIGUID],0),2)</f>
        <v>2yXFJzIdqKK8uQxdr4Zrt9</v>
      </c>
      <c r="V143" t="b">
        <v>0</v>
      </c>
    </row>
    <row r="144" spans="1:22" hidden="1" x14ac:dyDescent="0.25">
      <c r="A144" t="s">
        <v>946</v>
      </c>
      <c r="C144" t="s">
        <v>947</v>
      </c>
      <c r="D144" t="s">
        <v>948</v>
      </c>
      <c r="E144" t="s">
        <v>949</v>
      </c>
      <c r="F144" t="s">
        <v>950</v>
      </c>
      <c r="G144" t="s">
        <v>951</v>
      </c>
      <c r="H144" t="s">
        <v>57</v>
      </c>
      <c r="I144" t="str">
        <f>INDEX(Level[Level],MATCH(PIs[[#This Row],[L]],Level[GUID],0),1)</f>
        <v>Major Must</v>
      </c>
      <c r="N144" t="s">
        <v>364</v>
      </c>
      <c r="O144" t="str">
        <f>INDEX(allsections[[S]:[Order]],MATCH(PIs[[#This Row],[SGUID]],allsections[SGUID],0),1)</f>
        <v>AQ 20 FARMED AQUATIC SPECIES WELFARE, MANAGEMENT, AND HUSBANDRY (at all points of the production chain)</v>
      </c>
      <c r="P144" t="str">
        <f>INDEX(allsections[[S]:[Order]],MATCH(PIs[[#This Row],[SGUID]],allsections[SGUID],0),2)</f>
        <v>Any farmed aquatic species welfare problems seen during the self-assessment/internal audit performed by the producer shall be dealt appropriately and without delay.</v>
      </c>
      <c r="Q144">
        <f>INDEX(allsections[[S]:[Order]],MATCH(PIs[[#This Row],[SGUID]],allsections[SGUID],0),3)</f>
        <v>20</v>
      </c>
      <c r="R144" t="s">
        <v>365</v>
      </c>
      <c r="S144" t="str">
        <f>INDEX(allsections[[S]:[Order]],MATCH(PIs[[#This Row],[SSGUID]],allsections[SGUID],0),1)</f>
        <v>AQ 20.03 Treatments</v>
      </c>
      <c r="T144" t="str">
        <f>INDEX(allsections[[S]:[Order]],MATCH(PIs[[#This Row],[SSGUID]],allsections[SGUID],0),2)</f>
        <v>-</v>
      </c>
      <c r="U144" t="str">
        <f>INDEX(S2PQ_relational[],MATCH(PIs[[#This Row],[GUID]],S2PQ_relational[PIGUID],0),2)</f>
        <v>2yXFJzIdqKK8uQxdr4Zrt9</v>
      </c>
      <c r="V144" t="b">
        <v>0</v>
      </c>
    </row>
    <row r="145" spans="1:22" ht="409.5" hidden="1" x14ac:dyDescent="0.25">
      <c r="A145" t="s">
        <v>952</v>
      </c>
      <c r="C145" t="s">
        <v>953</v>
      </c>
      <c r="D145" t="s">
        <v>954</v>
      </c>
      <c r="E145" t="s">
        <v>955</v>
      </c>
      <c r="F145" t="s">
        <v>956</v>
      </c>
      <c r="G145" s="9" t="s">
        <v>957</v>
      </c>
      <c r="H145" t="s">
        <v>57</v>
      </c>
      <c r="I145" t="str">
        <f>INDEX(Level[Level],MATCH(PIs[[#This Row],[L]],Level[GUID],0),1)</f>
        <v>Major Must</v>
      </c>
      <c r="N145" t="s">
        <v>364</v>
      </c>
      <c r="O145" t="str">
        <f>INDEX(allsections[[S]:[Order]],MATCH(PIs[[#This Row],[SGUID]],allsections[SGUID],0),1)</f>
        <v>AQ 20 FARMED AQUATIC SPECIES WELFARE, MANAGEMENT, AND HUSBANDRY (at all points of the production chain)</v>
      </c>
      <c r="P145" t="str">
        <f>INDEX(allsections[[S]:[Order]],MATCH(PIs[[#This Row],[SGUID]],allsections[SGUID],0),2)</f>
        <v>Any farmed aquatic species welfare problems seen during the self-assessment/internal audit performed by the producer shall be dealt appropriately and without delay.</v>
      </c>
      <c r="Q145">
        <f>INDEX(allsections[[S]:[Order]],MATCH(PIs[[#This Row],[SGUID]],allsections[SGUID],0),3)</f>
        <v>20</v>
      </c>
      <c r="R145" t="s">
        <v>365</v>
      </c>
      <c r="S145" t="str">
        <f>INDEX(allsections[[S]:[Order]],MATCH(PIs[[#This Row],[SSGUID]],allsections[SGUID],0),1)</f>
        <v>AQ 20.03 Treatments</v>
      </c>
      <c r="T145" t="str">
        <f>INDEX(allsections[[S]:[Order]],MATCH(PIs[[#This Row],[SSGUID]],allsections[SGUID],0),2)</f>
        <v>-</v>
      </c>
      <c r="U145" t="str">
        <f>INDEX(S2PQ_relational[],MATCH(PIs[[#This Row],[GUID]],S2PQ_relational[PIGUID],0),2)</f>
        <v>2EtW1EAPpAKFX3k6JZK82S</v>
      </c>
      <c r="V145" t="b">
        <v>0</v>
      </c>
    </row>
    <row r="146" spans="1:22" hidden="1" x14ac:dyDescent="0.25">
      <c r="A146" t="s">
        <v>958</v>
      </c>
      <c r="C146" t="s">
        <v>959</v>
      </c>
      <c r="D146" t="s">
        <v>960</v>
      </c>
      <c r="E146" t="s">
        <v>961</v>
      </c>
      <c r="F146" t="s">
        <v>962</v>
      </c>
      <c r="G146" t="s">
        <v>963</v>
      </c>
      <c r="H146" t="s">
        <v>57</v>
      </c>
      <c r="I146" t="str">
        <f>INDEX(Level[Level],MATCH(PIs[[#This Row],[L]],Level[GUID],0),1)</f>
        <v>Major Must</v>
      </c>
      <c r="N146" t="s">
        <v>364</v>
      </c>
      <c r="O146" t="str">
        <f>INDEX(allsections[[S]:[Order]],MATCH(PIs[[#This Row],[SGUID]],allsections[SGUID],0),1)</f>
        <v>AQ 20 FARMED AQUATIC SPECIES WELFARE, MANAGEMENT, AND HUSBANDRY (at all points of the production chain)</v>
      </c>
      <c r="P146" t="str">
        <f>INDEX(allsections[[S]:[Order]],MATCH(PIs[[#This Row],[SGUID]],allsections[SGUID],0),2)</f>
        <v>Any farmed aquatic species welfare problems seen during the self-assessment/internal audit performed by the producer shall be dealt appropriately and without delay.</v>
      </c>
      <c r="Q146">
        <f>INDEX(allsections[[S]:[Order]],MATCH(PIs[[#This Row],[SGUID]],allsections[SGUID],0),3)</f>
        <v>20</v>
      </c>
      <c r="R146" t="s">
        <v>365</v>
      </c>
      <c r="S146" t="str">
        <f>INDEX(allsections[[S]:[Order]],MATCH(PIs[[#This Row],[SSGUID]],allsections[SGUID],0),1)</f>
        <v>AQ 20.03 Treatments</v>
      </c>
      <c r="T146" t="str">
        <f>INDEX(allsections[[S]:[Order]],MATCH(PIs[[#This Row],[SSGUID]],allsections[SGUID],0),2)</f>
        <v>-</v>
      </c>
      <c r="U146">
        <f>INDEX(S2PQ_relational[],MATCH(PIs[[#This Row],[GUID]],S2PQ_relational[PIGUID],0),2)</f>
        <v>0</v>
      </c>
      <c r="V146" t="b">
        <v>0</v>
      </c>
    </row>
    <row r="147" spans="1:22" ht="409.5" hidden="1" x14ac:dyDescent="0.25">
      <c r="A147" t="s">
        <v>964</v>
      </c>
      <c r="C147" t="s">
        <v>965</v>
      </c>
      <c r="D147" t="s">
        <v>966</v>
      </c>
      <c r="E147" t="s">
        <v>967</v>
      </c>
      <c r="F147" t="s">
        <v>968</v>
      </c>
      <c r="G147" s="9" t="s">
        <v>969</v>
      </c>
      <c r="H147" t="s">
        <v>57</v>
      </c>
      <c r="I147" t="str">
        <f>INDEX(Level[Level],MATCH(PIs[[#This Row],[L]],Level[GUID],0),1)</f>
        <v>Major Must</v>
      </c>
      <c r="N147" t="s">
        <v>364</v>
      </c>
      <c r="O147" t="str">
        <f>INDEX(allsections[[S]:[Order]],MATCH(PIs[[#This Row],[SGUID]],allsections[SGUID],0),1)</f>
        <v>AQ 20 FARMED AQUATIC SPECIES WELFARE, MANAGEMENT, AND HUSBANDRY (at all points of the production chain)</v>
      </c>
      <c r="P147" t="str">
        <f>INDEX(allsections[[S]:[Order]],MATCH(PIs[[#This Row],[SGUID]],allsections[SGUID],0),2)</f>
        <v>Any farmed aquatic species welfare problems seen during the self-assessment/internal audit performed by the producer shall be dealt appropriately and without delay.</v>
      </c>
      <c r="Q147">
        <f>INDEX(allsections[[S]:[Order]],MATCH(PIs[[#This Row],[SGUID]],allsections[SGUID],0),3)</f>
        <v>20</v>
      </c>
      <c r="R147" t="s">
        <v>970</v>
      </c>
      <c r="S147" t="str">
        <f>INDEX(allsections[[S]:[Order]],MATCH(PIs[[#This Row],[SSGUID]],allsections[SGUID],0),1)</f>
        <v>AQ 20.01 Traceability and stock origin</v>
      </c>
      <c r="T147" t="str">
        <f>INDEX(allsections[[S]:[Order]],MATCH(PIs[[#This Row],[SSGUID]],allsections[SGUID],0),2)</f>
        <v>-</v>
      </c>
      <c r="U147" t="str">
        <f>INDEX(S2PQ_relational[],MATCH(PIs[[#This Row],[GUID]],S2PQ_relational[PIGUID],0),2)</f>
        <v>1dyNzDryuNF5X9eYQ9zX6M</v>
      </c>
      <c r="V147" t="b">
        <v>1</v>
      </c>
    </row>
    <row r="148" spans="1:22" ht="409.5" hidden="1" x14ac:dyDescent="0.25">
      <c r="A148" t="s">
        <v>971</v>
      </c>
      <c r="C148" t="s">
        <v>972</v>
      </c>
      <c r="D148" t="s">
        <v>973</v>
      </c>
      <c r="E148" t="s">
        <v>974</v>
      </c>
      <c r="F148" t="s">
        <v>975</v>
      </c>
      <c r="G148" s="9" t="s">
        <v>976</v>
      </c>
      <c r="H148" t="s">
        <v>57</v>
      </c>
      <c r="I148" t="str">
        <f>INDEX(Level[Level],MATCH(PIs[[#This Row],[L]],Level[GUID],0),1)</f>
        <v>Major Must</v>
      </c>
      <c r="N148" t="s">
        <v>364</v>
      </c>
      <c r="O148" t="str">
        <f>INDEX(allsections[[S]:[Order]],MATCH(PIs[[#This Row],[SGUID]],allsections[SGUID],0),1)</f>
        <v>AQ 20 FARMED AQUATIC SPECIES WELFARE, MANAGEMENT, AND HUSBANDRY (at all points of the production chain)</v>
      </c>
      <c r="P148" t="str">
        <f>INDEX(allsections[[S]:[Order]],MATCH(PIs[[#This Row],[SGUID]],allsections[SGUID],0),2)</f>
        <v>Any farmed aquatic species welfare problems seen during the self-assessment/internal audit performed by the producer shall be dealt appropriately and without delay.</v>
      </c>
      <c r="Q148">
        <f>INDEX(allsections[[S]:[Order]],MATCH(PIs[[#This Row],[SGUID]],allsections[SGUID],0),3)</f>
        <v>20</v>
      </c>
      <c r="R148" t="s">
        <v>829</v>
      </c>
      <c r="S148" t="str">
        <f>INDEX(allsections[[S]:[Order]],MATCH(PIs[[#This Row],[SSGUID]],allsections[SGUID],0),1)</f>
        <v>AQ 20.02 Farmed aquatic species health and welfare</v>
      </c>
      <c r="T148" t="str">
        <f>INDEX(allsections[[S]:[Order]],MATCH(PIs[[#This Row],[SSGUID]],allsections[SGUID],0),2)</f>
        <v>-</v>
      </c>
      <c r="U148">
        <f>INDEX(S2PQ_relational[],MATCH(PIs[[#This Row],[GUID]],S2PQ_relational[PIGUID],0),2)</f>
        <v>0</v>
      </c>
      <c r="V148" t="b">
        <v>1</v>
      </c>
    </row>
    <row r="149" spans="1:22" hidden="1" x14ac:dyDescent="0.25">
      <c r="A149" t="s">
        <v>977</v>
      </c>
      <c r="C149" t="s">
        <v>978</v>
      </c>
      <c r="D149" t="s">
        <v>979</v>
      </c>
      <c r="E149" t="s">
        <v>980</v>
      </c>
      <c r="F149" t="s">
        <v>981</v>
      </c>
      <c r="G149" t="s">
        <v>982</v>
      </c>
      <c r="H149" t="s">
        <v>57</v>
      </c>
      <c r="I149" t="str">
        <f>INDEX(Level[Level],MATCH(PIs[[#This Row],[L]],Level[GUID],0),1)</f>
        <v>Major Must</v>
      </c>
      <c r="N149" t="s">
        <v>364</v>
      </c>
      <c r="O149" t="str">
        <f>INDEX(allsections[[S]:[Order]],MATCH(PIs[[#This Row],[SGUID]],allsections[SGUID],0),1)</f>
        <v>AQ 20 FARMED AQUATIC SPECIES WELFARE, MANAGEMENT, AND HUSBANDRY (at all points of the production chain)</v>
      </c>
      <c r="P149" t="str">
        <f>INDEX(allsections[[S]:[Order]],MATCH(PIs[[#This Row],[SGUID]],allsections[SGUID],0),2)</f>
        <v>Any farmed aquatic species welfare problems seen during the self-assessment/internal audit performed by the producer shall be dealt appropriately and without delay.</v>
      </c>
      <c r="Q149">
        <f>INDEX(allsections[[S]:[Order]],MATCH(PIs[[#This Row],[SGUID]],allsections[SGUID],0),3)</f>
        <v>20</v>
      </c>
      <c r="R149" t="s">
        <v>829</v>
      </c>
      <c r="S149" t="str">
        <f>INDEX(allsections[[S]:[Order]],MATCH(PIs[[#This Row],[SSGUID]],allsections[SGUID],0),1)</f>
        <v>AQ 20.02 Farmed aquatic species health and welfare</v>
      </c>
      <c r="T149" t="str">
        <f>INDEX(allsections[[S]:[Order]],MATCH(PIs[[#This Row],[SSGUID]],allsections[SGUID],0),2)</f>
        <v>-</v>
      </c>
      <c r="U149">
        <f>INDEX(S2PQ_relational[],MATCH(PIs[[#This Row],[GUID]],S2PQ_relational[PIGUID],0),2)</f>
        <v>0</v>
      </c>
      <c r="V149" t="b">
        <v>0</v>
      </c>
    </row>
    <row r="150" spans="1:22" hidden="1" x14ac:dyDescent="0.25">
      <c r="A150" t="s">
        <v>983</v>
      </c>
      <c r="C150" t="s">
        <v>984</v>
      </c>
      <c r="D150" t="s">
        <v>985</v>
      </c>
      <c r="E150" t="s">
        <v>986</v>
      </c>
      <c r="F150" t="s">
        <v>987</v>
      </c>
      <c r="G150" t="s">
        <v>988</v>
      </c>
      <c r="H150" t="s">
        <v>57</v>
      </c>
      <c r="I150" t="str">
        <f>INDEX(Level[Level],MATCH(PIs[[#This Row],[L]],Level[GUID],0),1)</f>
        <v>Major Must</v>
      </c>
      <c r="N150" t="s">
        <v>364</v>
      </c>
      <c r="O150" t="str">
        <f>INDEX(allsections[[S]:[Order]],MATCH(PIs[[#This Row],[SGUID]],allsections[SGUID],0),1)</f>
        <v>AQ 20 FARMED AQUATIC SPECIES WELFARE, MANAGEMENT, AND HUSBANDRY (at all points of the production chain)</v>
      </c>
      <c r="P150" t="str">
        <f>INDEX(allsections[[S]:[Order]],MATCH(PIs[[#This Row],[SGUID]],allsections[SGUID],0),2)</f>
        <v>Any farmed aquatic species welfare problems seen during the self-assessment/internal audit performed by the producer shall be dealt appropriately and without delay.</v>
      </c>
      <c r="Q150">
        <f>INDEX(allsections[[S]:[Order]],MATCH(PIs[[#This Row],[SGUID]],allsections[SGUID],0),3)</f>
        <v>20</v>
      </c>
      <c r="R150" t="s">
        <v>829</v>
      </c>
      <c r="S150" t="str">
        <f>INDEX(allsections[[S]:[Order]],MATCH(PIs[[#This Row],[SSGUID]],allsections[SGUID],0),1)</f>
        <v>AQ 20.02 Farmed aquatic species health and welfare</v>
      </c>
      <c r="T150" t="str">
        <f>INDEX(allsections[[S]:[Order]],MATCH(PIs[[#This Row],[SSGUID]],allsections[SGUID],0),2)</f>
        <v>-</v>
      </c>
      <c r="U150">
        <f>INDEX(S2PQ_relational[],MATCH(PIs[[#This Row],[GUID]],S2PQ_relational[PIGUID],0),2)</f>
        <v>0</v>
      </c>
      <c r="V150" t="b">
        <v>0</v>
      </c>
    </row>
    <row r="151" spans="1:22" ht="409.5" hidden="1" x14ac:dyDescent="0.25">
      <c r="A151" t="s">
        <v>989</v>
      </c>
      <c r="C151" t="s">
        <v>990</v>
      </c>
      <c r="D151" t="s">
        <v>991</v>
      </c>
      <c r="E151" t="s">
        <v>992</v>
      </c>
      <c r="F151" t="s">
        <v>993</v>
      </c>
      <c r="G151" s="9" t="s">
        <v>994</v>
      </c>
      <c r="H151" t="s">
        <v>57</v>
      </c>
      <c r="I151" t="str">
        <f>INDEX(Level[Level],MATCH(PIs[[#This Row],[L]],Level[GUID],0),1)</f>
        <v>Major Must</v>
      </c>
      <c r="N151" t="s">
        <v>364</v>
      </c>
      <c r="O151" t="str">
        <f>INDEX(allsections[[S]:[Order]],MATCH(PIs[[#This Row],[SGUID]],allsections[SGUID],0),1)</f>
        <v>AQ 20 FARMED AQUATIC SPECIES WELFARE, MANAGEMENT, AND HUSBANDRY (at all points of the production chain)</v>
      </c>
      <c r="P151" t="str">
        <f>INDEX(allsections[[S]:[Order]],MATCH(PIs[[#This Row],[SGUID]],allsections[SGUID],0),2)</f>
        <v>Any farmed aquatic species welfare problems seen during the self-assessment/internal audit performed by the producer shall be dealt appropriately and without delay.</v>
      </c>
      <c r="Q151">
        <f>INDEX(allsections[[S]:[Order]],MATCH(PIs[[#This Row],[SGUID]],allsections[SGUID],0),3)</f>
        <v>20</v>
      </c>
      <c r="R151" t="s">
        <v>829</v>
      </c>
      <c r="S151" t="str">
        <f>INDEX(allsections[[S]:[Order]],MATCH(PIs[[#This Row],[SSGUID]],allsections[SGUID],0),1)</f>
        <v>AQ 20.02 Farmed aquatic species health and welfare</v>
      </c>
      <c r="T151" t="str">
        <f>INDEX(allsections[[S]:[Order]],MATCH(PIs[[#This Row],[SSGUID]],allsections[SGUID],0),2)</f>
        <v>-</v>
      </c>
      <c r="U151" t="str">
        <f>INDEX(S2PQ_relational[],MATCH(PIs[[#This Row],[GUID]],S2PQ_relational[PIGUID],0),2)</f>
        <v>2yXFJzIdqKK8uQxdr4Zrt9</v>
      </c>
      <c r="V151" t="b">
        <v>0</v>
      </c>
    </row>
    <row r="152" spans="1:22" hidden="1" x14ac:dyDescent="0.25">
      <c r="A152" t="s">
        <v>995</v>
      </c>
      <c r="C152" t="s">
        <v>996</v>
      </c>
      <c r="D152" t="s">
        <v>997</v>
      </c>
      <c r="E152" t="s">
        <v>998</v>
      </c>
      <c r="F152" t="s">
        <v>999</v>
      </c>
      <c r="G152" t="s">
        <v>1000</v>
      </c>
      <c r="H152" t="s">
        <v>57</v>
      </c>
      <c r="I152" t="str">
        <f>INDEX(Level[Level],MATCH(PIs[[#This Row],[L]],Level[GUID],0),1)</f>
        <v>Major Must</v>
      </c>
      <c r="N152" t="s">
        <v>364</v>
      </c>
      <c r="O152" t="str">
        <f>INDEX(allsections[[S]:[Order]],MATCH(PIs[[#This Row],[SGUID]],allsections[SGUID],0),1)</f>
        <v>AQ 20 FARMED AQUATIC SPECIES WELFARE, MANAGEMENT, AND HUSBANDRY (at all points of the production chain)</v>
      </c>
      <c r="P152" t="str">
        <f>INDEX(allsections[[S]:[Order]],MATCH(PIs[[#This Row],[SGUID]],allsections[SGUID],0),2)</f>
        <v>Any farmed aquatic species welfare problems seen during the self-assessment/internal audit performed by the producer shall be dealt appropriately and without delay.</v>
      </c>
      <c r="Q152">
        <f>INDEX(allsections[[S]:[Order]],MATCH(PIs[[#This Row],[SGUID]],allsections[SGUID],0),3)</f>
        <v>20</v>
      </c>
      <c r="R152" t="s">
        <v>829</v>
      </c>
      <c r="S152" t="str">
        <f>INDEX(allsections[[S]:[Order]],MATCH(PIs[[#This Row],[SSGUID]],allsections[SGUID],0),1)</f>
        <v>AQ 20.02 Farmed aquatic species health and welfare</v>
      </c>
      <c r="T152" t="str">
        <f>INDEX(allsections[[S]:[Order]],MATCH(PIs[[#This Row],[SSGUID]],allsections[SGUID],0),2)</f>
        <v>-</v>
      </c>
      <c r="U152">
        <f>INDEX(S2PQ_relational[],MATCH(PIs[[#This Row],[GUID]],S2PQ_relational[PIGUID],0),2)</f>
        <v>0</v>
      </c>
      <c r="V152" t="b">
        <v>0</v>
      </c>
    </row>
    <row r="153" spans="1:22" ht="409.5" hidden="1" x14ac:dyDescent="0.25">
      <c r="A153" t="s">
        <v>1001</v>
      </c>
      <c r="C153" t="s">
        <v>1002</v>
      </c>
      <c r="D153" t="s">
        <v>1003</v>
      </c>
      <c r="E153" t="s">
        <v>1004</v>
      </c>
      <c r="F153" t="s">
        <v>1005</v>
      </c>
      <c r="G153" s="9" t="s">
        <v>1006</v>
      </c>
      <c r="H153" t="s">
        <v>48</v>
      </c>
      <c r="I153" t="str">
        <f>INDEX(Level[Level],MATCH(PIs[[#This Row],[L]],Level[GUID],0),1)</f>
        <v>Minor Must</v>
      </c>
      <c r="N153" t="s">
        <v>364</v>
      </c>
      <c r="O153" t="str">
        <f>INDEX(allsections[[S]:[Order]],MATCH(PIs[[#This Row],[SGUID]],allsections[SGUID],0),1)</f>
        <v>AQ 20 FARMED AQUATIC SPECIES WELFARE, MANAGEMENT, AND HUSBANDRY (at all points of the production chain)</v>
      </c>
      <c r="P153" t="str">
        <f>INDEX(allsections[[S]:[Order]],MATCH(PIs[[#This Row],[SGUID]],allsections[SGUID],0),2)</f>
        <v>Any farmed aquatic species welfare problems seen during the self-assessment/internal audit performed by the producer shall be dealt appropriately and without delay.</v>
      </c>
      <c r="Q153">
        <f>INDEX(allsections[[S]:[Order]],MATCH(PIs[[#This Row],[SGUID]],allsections[SGUID],0),3)</f>
        <v>20</v>
      </c>
      <c r="R153" t="s">
        <v>829</v>
      </c>
      <c r="S153" t="str">
        <f>INDEX(allsections[[S]:[Order]],MATCH(PIs[[#This Row],[SSGUID]],allsections[SGUID],0),1)</f>
        <v>AQ 20.02 Farmed aquatic species health and welfare</v>
      </c>
      <c r="T153" t="str">
        <f>INDEX(allsections[[S]:[Order]],MATCH(PIs[[#This Row],[SSGUID]],allsections[SGUID],0),2)</f>
        <v>-</v>
      </c>
      <c r="U153" t="str">
        <f>INDEX(S2PQ_relational[],MATCH(PIs[[#This Row],[GUID]],S2PQ_relational[PIGUID],0),2)</f>
        <v>2yXFJzIdqKK8uQxdr4Zrt9</v>
      </c>
      <c r="V153" t="b">
        <v>0</v>
      </c>
    </row>
    <row r="154" spans="1:22" hidden="1" x14ac:dyDescent="0.25">
      <c r="A154" t="s">
        <v>1007</v>
      </c>
      <c r="C154" t="s">
        <v>1008</v>
      </c>
      <c r="D154" t="s">
        <v>1009</v>
      </c>
      <c r="E154" t="s">
        <v>1010</v>
      </c>
      <c r="F154" t="s">
        <v>1011</v>
      </c>
      <c r="G154" t="s">
        <v>1012</v>
      </c>
      <c r="H154" t="s">
        <v>57</v>
      </c>
      <c r="I154" t="str">
        <f>INDEX(Level[Level],MATCH(PIs[[#This Row],[L]],Level[GUID],0),1)</f>
        <v>Major Must</v>
      </c>
      <c r="N154" t="s">
        <v>478</v>
      </c>
      <c r="O154" t="str">
        <f>INDEX(allsections[[S]:[Order]],MATCH(PIs[[#This Row],[SGUID]],allsections[SGUID],0),1)</f>
        <v>AQ 17 SPECIFICATIONS, NON-CONFORMING PRODUCTS, AND PRODUCT RELEASE AT THE FARM</v>
      </c>
      <c r="P154" t="str">
        <f>INDEX(allsections[[S]:[Order]],MATCH(PIs[[#This Row],[SGUID]],allsections[SGUID],0),2)</f>
        <v>-</v>
      </c>
      <c r="Q154">
        <f>INDEX(allsections[[S]:[Order]],MATCH(PIs[[#This Row],[SGUID]],allsections[SGUID],0),3)</f>
        <v>17</v>
      </c>
      <c r="R154" t="s">
        <v>59</v>
      </c>
      <c r="S154" t="str">
        <f>INDEX(allsections[[S]:[Order]],MATCH(PIs[[#This Row],[SSGUID]],allsections[SGUID],0),1)</f>
        <v>-</v>
      </c>
      <c r="T154" t="str">
        <f>INDEX(allsections[[S]:[Order]],MATCH(PIs[[#This Row],[SSGUID]],allsections[SGUID],0),2)</f>
        <v>-</v>
      </c>
      <c r="U154">
        <f>INDEX(S2PQ_relational[],MATCH(PIs[[#This Row],[GUID]],S2PQ_relational[PIGUID],0),2)</f>
        <v>0</v>
      </c>
      <c r="V154" t="b">
        <v>0</v>
      </c>
    </row>
    <row r="155" spans="1:22" hidden="1" x14ac:dyDescent="0.25">
      <c r="A155" t="s">
        <v>1013</v>
      </c>
      <c r="C155" t="s">
        <v>1014</v>
      </c>
      <c r="D155" t="s">
        <v>1015</v>
      </c>
      <c r="E155" t="s">
        <v>1016</v>
      </c>
      <c r="F155" t="s">
        <v>1017</v>
      </c>
      <c r="G155" t="s">
        <v>1018</v>
      </c>
      <c r="H155" t="s">
        <v>57</v>
      </c>
      <c r="I155" t="str">
        <f>INDEX(Level[Level],MATCH(PIs[[#This Row],[L]],Level[GUID],0),1)</f>
        <v>Major Must</v>
      </c>
      <c r="N155" t="s">
        <v>364</v>
      </c>
      <c r="O155" t="str">
        <f>INDEX(allsections[[S]:[Order]],MATCH(PIs[[#This Row],[SGUID]],allsections[SGUID],0),1)</f>
        <v>AQ 20 FARMED AQUATIC SPECIES WELFARE, MANAGEMENT, AND HUSBANDRY (at all points of the production chain)</v>
      </c>
      <c r="P155" t="str">
        <f>INDEX(allsections[[S]:[Order]],MATCH(PIs[[#This Row],[SGUID]],allsections[SGUID],0),2)</f>
        <v>Any farmed aquatic species welfare problems seen during the self-assessment/internal audit performed by the producer shall be dealt appropriately and without delay.</v>
      </c>
      <c r="Q155">
        <f>INDEX(allsections[[S]:[Order]],MATCH(PIs[[#This Row],[SGUID]],allsections[SGUID],0),3)</f>
        <v>20</v>
      </c>
      <c r="R155" t="s">
        <v>970</v>
      </c>
      <c r="S155" t="str">
        <f>INDEX(allsections[[S]:[Order]],MATCH(PIs[[#This Row],[SSGUID]],allsections[SGUID],0),1)</f>
        <v>AQ 20.01 Traceability and stock origin</v>
      </c>
      <c r="T155" t="str">
        <f>INDEX(allsections[[S]:[Order]],MATCH(PIs[[#This Row],[SSGUID]],allsections[SGUID],0),2)</f>
        <v>-</v>
      </c>
      <c r="U155">
        <f>INDEX(S2PQ_relational[],MATCH(PIs[[#This Row],[GUID]],S2PQ_relational[PIGUID],0),2)</f>
        <v>0</v>
      </c>
      <c r="V155" t="b">
        <v>0</v>
      </c>
    </row>
    <row r="156" spans="1:22" hidden="1" x14ac:dyDescent="0.25">
      <c r="A156" t="s">
        <v>1019</v>
      </c>
      <c r="C156" t="s">
        <v>1020</v>
      </c>
      <c r="D156" t="s">
        <v>1021</v>
      </c>
      <c r="E156" t="s">
        <v>1022</v>
      </c>
      <c r="F156" t="s">
        <v>1023</v>
      </c>
      <c r="G156" t="s">
        <v>1024</v>
      </c>
      <c r="H156" t="s">
        <v>57</v>
      </c>
      <c r="I156" t="str">
        <f>INDEX(Level[Level],MATCH(PIs[[#This Row],[L]],Level[GUID],0),1)</f>
        <v>Major Must</v>
      </c>
      <c r="N156" t="s">
        <v>364</v>
      </c>
      <c r="O156" t="str">
        <f>INDEX(allsections[[S]:[Order]],MATCH(PIs[[#This Row],[SGUID]],allsections[SGUID],0),1)</f>
        <v>AQ 20 FARMED AQUATIC SPECIES WELFARE, MANAGEMENT, AND HUSBANDRY (at all points of the production chain)</v>
      </c>
      <c r="P156" t="str">
        <f>INDEX(allsections[[S]:[Order]],MATCH(PIs[[#This Row],[SGUID]],allsections[SGUID],0),2)</f>
        <v>Any farmed aquatic species welfare problems seen during the self-assessment/internal audit performed by the producer shall be dealt appropriately and without delay.</v>
      </c>
      <c r="Q156">
        <f>INDEX(allsections[[S]:[Order]],MATCH(PIs[[#This Row],[SGUID]],allsections[SGUID],0),3)</f>
        <v>20</v>
      </c>
      <c r="R156" t="s">
        <v>829</v>
      </c>
      <c r="S156" t="str">
        <f>INDEX(allsections[[S]:[Order]],MATCH(PIs[[#This Row],[SSGUID]],allsections[SGUID],0),1)</f>
        <v>AQ 20.02 Farmed aquatic species health and welfare</v>
      </c>
      <c r="T156" t="str">
        <f>INDEX(allsections[[S]:[Order]],MATCH(PIs[[#This Row],[SSGUID]],allsections[SGUID],0),2)</f>
        <v>-</v>
      </c>
      <c r="U156" t="str">
        <f>INDEX(S2PQ_relational[],MATCH(PIs[[#This Row],[GUID]],S2PQ_relational[PIGUID],0),2)</f>
        <v>2yXFJzIdqKK8uQxdr4Zrt9</v>
      </c>
      <c r="V156" t="b">
        <v>0</v>
      </c>
    </row>
    <row r="157" spans="1:22" ht="409.5" hidden="1" x14ac:dyDescent="0.25">
      <c r="A157" t="s">
        <v>1025</v>
      </c>
      <c r="C157" t="s">
        <v>1026</v>
      </c>
      <c r="D157" t="s">
        <v>1027</v>
      </c>
      <c r="E157" t="s">
        <v>1028</v>
      </c>
      <c r="F157" t="s">
        <v>1029</v>
      </c>
      <c r="G157" s="9" t="s">
        <v>1030</v>
      </c>
      <c r="H157" t="s">
        <v>57</v>
      </c>
      <c r="I157" t="str">
        <f>INDEX(Level[Level],MATCH(PIs[[#This Row],[L]],Level[GUID],0),1)</f>
        <v>Major Must</v>
      </c>
      <c r="N157" t="s">
        <v>364</v>
      </c>
      <c r="O157" t="str">
        <f>INDEX(allsections[[S]:[Order]],MATCH(PIs[[#This Row],[SGUID]],allsections[SGUID],0),1)</f>
        <v>AQ 20 FARMED AQUATIC SPECIES WELFARE, MANAGEMENT, AND HUSBANDRY (at all points of the production chain)</v>
      </c>
      <c r="P157" t="str">
        <f>INDEX(allsections[[S]:[Order]],MATCH(PIs[[#This Row],[SGUID]],allsections[SGUID],0),2)</f>
        <v>Any farmed aquatic species welfare problems seen during the self-assessment/internal audit performed by the producer shall be dealt appropriately and without delay.</v>
      </c>
      <c r="Q157">
        <f>INDEX(allsections[[S]:[Order]],MATCH(PIs[[#This Row],[SGUID]],allsections[SGUID],0),3)</f>
        <v>20</v>
      </c>
      <c r="R157" t="s">
        <v>829</v>
      </c>
      <c r="S157" t="str">
        <f>INDEX(allsections[[S]:[Order]],MATCH(PIs[[#This Row],[SSGUID]],allsections[SGUID],0),1)</f>
        <v>AQ 20.02 Farmed aquatic species health and welfare</v>
      </c>
      <c r="T157" t="str">
        <f>INDEX(allsections[[S]:[Order]],MATCH(PIs[[#This Row],[SSGUID]],allsections[SGUID],0),2)</f>
        <v>-</v>
      </c>
      <c r="U157">
        <f>INDEX(S2PQ_relational[],MATCH(PIs[[#This Row],[GUID]],S2PQ_relational[PIGUID],0),2)</f>
        <v>0</v>
      </c>
      <c r="V157" t="b">
        <v>1</v>
      </c>
    </row>
    <row r="158" spans="1:22" ht="409.5" hidden="1" x14ac:dyDescent="0.25">
      <c r="A158" t="s">
        <v>1031</v>
      </c>
      <c r="C158" t="s">
        <v>1032</v>
      </c>
      <c r="D158" t="s">
        <v>1033</v>
      </c>
      <c r="E158" t="s">
        <v>1034</v>
      </c>
      <c r="F158" t="s">
        <v>1035</v>
      </c>
      <c r="G158" s="9" t="s">
        <v>1036</v>
      </c>
      <c r="H158" t="s">
        <v>57</v>
      </c>
      <c r="I158" t="str">
        <f>INDEX(Level[Level],MATCH(PIs[[#This Row],[L]],Level[GUID],0),1)</f>
        <v>Major Must</v>
      </c>
      <c r="N158" t="s">
        <v>364</v>
      </c>
      <c r="O158" t="str">
        <f>INDEX(allsections[[S]:[Order]],MATCH(PIs[[#This Row],[SGUID]],allsections[SGUID],0),1)</f>
        <v>AQ 20 FARMED AQUATIC SPECIES WELFARE, MANAGEMENT, AND HUSBANDRY (at all points of the production chain)</v>
      </c>
      <c r="P158" t="str">
        <f>INDEX(allsections[[S]:[Order]],MATCH(PIs[[#This Row],[SGUID]],allsections[SGUID],0),2)</f>
        <v>Any farmed aquatic species welfare problems seen during the self-assessment/internal audit performed by the producer shall be dealt appropriately and without delay.</v>
      </c>
      <c r="Q158">
        <f>INDEX(allsections[[S]:[Order]],MATCH(PIs[[#This Row],[SGUID]],allsections[SGUID],0),3)</f>
        <v>20</v>
      </c>
      <c r="R158" t="s">
        <v>829</v>
      </c>
      <c r="S158" t="str">
        <f>INDEX(allsections[[S]:[Order]],MATCH(PIs[[#This Row],[SSGUID]],allsections[SGUID],0),1)</f>
        <v>AQ 20.02 Farmed aquatic species health and welfare</v>
      </c>
      <c r="T158" t="str">
        <f>INDEX(allsections[[S]:[Order]],MATCH(PIs[[#This Row],[SSGUID]],allsections[SGUID],0),2)</f>
        <v>-</v>
      </c>
      <c r="U158">
        <f>INDEX(S2PQ_relational[],MATCH(PIs[[#This Row],[GUID]],S2PQ_relational[PIGUID],0),2)</f>
        <v>0</v>
      </c>
      <c r="V158" t="b">
        <v>1</v>
      </c>
    </row>
    <row r="159" spans="1:22" hidden="1" x14ac:dyDescent="0.25">
      <c r="A159" t="s">
        <v>1037</v>
      </c>
      <c r="C159" t="s">
        <v>1038</v>
      </c>
      <c r="D159" t="s">
        <v>1039</v>
      </c>
      <c r="E159" t="s">
        <v>1040</v>
      </c>
      <c r="F159" t="s">
        <v>1041</v>
      </c>
      <c r="G159" t="s">
        <v>1042</v>
      </c>
      <c r="H159" t="s">
        <v>57</v>
      </c>
      <c r="I159" t="str">
        <f>INDEX(Level[Level],MATCH(PIs[[#This Row],[L]],Level[GUID],0),1)</f>
        <v>Major Must</v>
      </c>
      <c r="N159" t="s">
        <v>364</v>
      </c>
      <c r="O159" t="str">
        <f>INDEX(allsections[[S]:[Order]],MATCH(PIs[[#This Row],[SGUID]],allsections[SGUID],0),1)</f>
        <v>AQ 20 FARMED AQUATIC SPECIES WELFARE, MANAGEMENT, AND HUSBANDRY (at all points of the production chain)</v>
      </c>
      <c r="P159" t="str">
        <f>INDEX(allsections[[S]:[Order]],MATCH(PIs[[#This Row],[SGUID]],allsections[SGUID],0),2)</f>
        <v>Any farmed aquatic species welfare problems seen during the self-assessment/internal audit performed by the producer shall be dealt appropriately and without delay.</v>
      </c>
      <c r="Q159">
        <f>INDEX(allsections[[S]:[Order]],MATCH(PIs[[#This Row],[SGUID]],allsections[SGUID],0),3)</f>
        <v>20</v>
      </c>
      <c r="R159" t="s">
        <v>829</v>
      </c>
      <c r="S159" t="str">
        <f>INDEX(allsections[[S]:[Order]],MATCH(PIs[[#This Row],[SSGUID]],allsections[SGUID],0),1)</f>
        <v>AQ 20.02 Farmed aquatic species health and welfare</v>
      </c>
      <c r="T159" t="str">
        <f>INDEX(allsections[[S]:[Order]],MATCH(PIs[[#This Row],[SSGUID]],allsections[SGUID],0),2)</f>
        <v>-</v>
      </c>
      <c r="U159">
        <f>INDEX(S2PQ_relational[],MATCH(PIs[[#This Row],[GUID]],S2PQ_relational[PIGUID],0),2)</f>
        <v>0</v>
      </c>
      <c r="V159" t="b">
        <v>0</v>
      </c>
    </row>
    <row r="160" spans="1:22" ht="409.5" hidden="1" x14ac:dyDescent="0.25">
      <c r="A160" t="s">
        <v>1043</v>
      </c>
      <c r="C160" t="s">
        <v>1044</v>
      </c>
      <c r="D160" t="s">
        <v>1045</v>
      </c>
      <c r="E160" t="s">
        <v>1046</v>
      </c>
      <c r="F160" t="s">
        <v>1047</v>
      </c>
      <c r="G160" s="9" t="s">
        <v>1048</v>
      </c>
      <c r="H160" t="s">
        <v>48</v>
      </c>
      <c r="I160" t="str">
        <f>INDEX(Level[Level],MATCH(PIs[[#This Row],[L]],Level[GUID],0),1)</f>
        <v>Minor Must</v>
      </c>
      <c r="N160" t="s">
        <v>364</v>
      </c>
      <c r="O160" t="str">
        <f>INDEX(allsections[[S]:[Order]],MATCH(PIs[[#This Row],[SGUID]],allsections[SGUID],0),1)</f>
        <v>AQ 20 FARMED AQUATIC SPECIES WELFARE, MANAGEMENT, AND HUSBANDRY (at all points of the production chain)</v>
      </c>
      <c r="P160" t="str">
        <f>INDEX(allsections[[S]:[Order]],MATCH(PIs[[#This Row],[SGUID]],allsections[SGUID],0),2)</f>
        <v>Any farmed aquatic species welfare problems seen during the self-assessment/internal audit performed by the producer shall be dealt appropriately and without delay.</v>
      </c>
      <c r="Q160">
        <f>INDEX(allsections[[S]:[Order]],MATCH(PIs[[#This Row],[SGUID]],allsections[SGUID],0),3)</f>
        <v>20</v>
      </c>
      <c r="R160" t="s">
        <v>829</v>
      </c>
      <c r="S160" t="str">
        <f>INDEX(allsections[[S]:[Order]],MATCH(PIs[[#This Row],[SSGUID]],allsections[SGUID],0),1)</f>
        <v>AQ 20.02 Farmed aquatic species health and welfare</v>
      </c>
      <c r="T160" t="str">
        <f>INDEX(allsections[[S]:[Order]],MATCH(PIs[[#This Row],[SSGUID]],allsections[SGUID],0),2)</f>
        <v>-</v>
      </c>
      <c r="U160" t="str">
        <f>INDEX(S2PQ_relational[],MATCH(PIs[[#This Row],[GUID]],S2PQ_relational[PIGUID],0),2)</f>
        <v>2yXFJzIdqKK8uQxdr4Zrt9</v>
      </c>
      <c r="V160" t="b">
        <v>0</v>
      </c>
    </row>
    <row r="161" spans="1:22" ht="409.5" hidden="1" x14ac:dyDescent="0.25">
      <c r="A161" t="s">
        <v>1049</v>
      </c>
      <c r="C161" t="s">
        <v>1050</v>
      </c>
      <c r="D161" t="s">
        <v>1051</v>
      </c>
      <c r="E161" t="s">
        <v>1052</v>
      </c>
      <c r="F161" t="s">
        <v>1053</v>
      </c>
      <c r="G161" s="9" t="s">
        <v>1054</v>
      </c>
      <c r="H161" t="s">
        <v>57</v>
      </c>
      <c r="I161" t="str">
        <f>INDEX(Level[Level],MATCH(PIs[[#This Row],[L]],Level[GUID],0),1)</f>
        <v>Major Must</v>
      </c>
      <c r="N161" t="s">
        <v>364</v>
      </c>
      <c r="O161" t="str">
        <f>INDEX(allsections[[S]:[Order]],MATCH(PIs[[#This Row],[SGUID]],allsections[SGUID],0),1)</f>
        <v>AQ 20 FARMED AQUATIC SPECIES WELFARE, MANAGEMENT, AND HUSBANDRY (at all points of the production chain)</v>
      </c>
      <c r="P161" t="str">
        <f>INDEX(allsections[[S]:[Order]],MATCH(PIs[[#This Row],[SGUID]],allsections[SGUID],0),2)</f>
        <v>Any farmed aquatic species welfare problems seen during the self-assessment/internal audit performed by the producer shall be dealt appropriately and without delay.</v>
      </c>
      <c r="Q161">
        <f>INDEX(allsections[[S]:[Order]],MATCH(PIs[[#This Row],[SGUID]],allsections[SGUID],0),3)</f>
        <v>20</v>
      </c>
      <c r="R161" t="s">
        <v>829</v>
      </c>
      <c r="S161" t="str">
        <f>INDEX(allsections[[S]:[Order]],MATCH(PIs[[#This Row],[SSGUID]],allsections[SGUID],0),1)</f>
        <v>AQ 20.02 Farmed aquatic species health and welfare</v>
      </c>
      <c r="T161" t="str">
        <f>INDEX(allsections[[S]:[Order]],MATCH(PIs[[#This Row],[SSGUID]],allsections[SGUID],0),2)</f>
        <v>-</v>
      </c>
      <c r="U161">
        <f>INDEX(S2PQ_relational[],MATCH(PIs[[#This Row],[GUID]],S2PQ_relational[PIGUID],0),2)</f>
        <v>0</v>
      </c>
      <c r="V161" t="b">
        <v>1</v>
      </c>
    </row>
    <row r="162" spans="1:22" hidden="1" x14ac:dyDescent="0.25">
      <c r="A162" t="s">
        <v>1055</v>
      </c>
      <c r="C162" t="s">
        <v>1056</v>
      </c>
      <c r="D162" t="s">
        <v>1057</v>
      </c>
      <c r="E162" t="s">
        <v>1058</v>
      </c>
      <c r="F162" t="s">
        <v>1059</v>
      </c>
      <c r="G162" t="s">
        <v>1060</v>
      </c>
      <c r="H162" t="s">
        <v>57</v>
      </c>
      <c r="I162" t="str">
        <f>INDEX(Level[Level],MATCH(PIs[[#This Row],[L]],Level[GUID],0),1)</f>
        <v>Major Must</v>
      </c>
      <c r="N162" t="s">
        <v>364</v>
      </c>
      <c r="O162" t="str">
        <f>INDEX(allsections[[S]:[Order]],MATCH(PIs[[#This Row],[SGUID]],allsections[SGUID],0),1)</f>
        <v>AQ 20 FARMED AQUATIC SPECIES WELFARE, MANAGEMENT, AND HUSBANDRY (at all points of the production chain)</v>
      </c>
      <c r="P162" t="str">
        <f>INDEX(allsections[[S]:[Order]],MATCH(PIs[[#This Row],[SGUID]],allsections[SGUID],0),2)</f>
        <v>Any farmed aquatic species welfare problems seen during the self-assessment/internal audit performed by the producer shall be dealt appropriately and without delay.</v>
      </c>
      <c r="Q162">
        <f>INDEX(allsections[[S]:[Order]],MATCH(PIs[[#This Row],[SGUID]],allsections[SGUID],0),3)</f>
        <v>20</v>
      </c>
      <c r="R162" t="s">
        <v>829</v>
      </c>
      <c r="S162" t="str">
        <f>INDEX(allsections[[S]:[Order]],MATCH(PIs[[#This Row],[SSGUID]],allsections[SGUID],0),1)</f>
        <v>AQ 20.02 Farmed aquatic species health and welfare</v>
      </c>
      <c r="T162" t="str">
        <f>INDEX(allsections[[S]:[Order]],MATCH(PIs[[#This Row],[SSGUID]],allsections[SGUID],0),2)</f>
        <v>-</v>
      </c>
      <c r="U162" t="str">
        <f>INDEX(S2PQ_relational[],MATCH(PIs[[#This Row],[GUID]],S2PQ_relational[PIGUID],0),2)</f>
        <v>2EtW1EAPpAKFX3k6JZK82S</v>
      </c>
      <c r="V162" t="b">
        <v>0</v>
      </c>
    </row>
    <row r="163" spans="1:22" ht="409.5" hidden="1" x14ac:dyDescent="0.25">
      <c r="A163" t="s">
        <v>1061</v>
      </c>
      <c r="C163" t="s">
        <v>1062</v>
      </c>
      <c r="D163" t="s">
        <v>1063</v>
      </c>
      <c r="E163" t="s">
        <v>1064</v>
      </c>
      <c r="F163" t="s">
        <v>1065</v>
      </c>
      <c r="G163" s="9" t="s">
        <v>1066</v>
      </c>
      <c r="H163" t="s">
        <v>57</v>
      </c>
      <c r="I163" t="str">
        <f>INDEX(Level[Level],MATCH(PIs[[#This Row],[L]],Level[GUID],0),1)</f>
        <v>Major Must</v>
      </c>
      <c r="N163" t="s">
        <v>364</v>
      </c>
      <c r="O163" t="str">
        <f>INDEX(allsections[[S]:[Order]],MATCH(PIs[[#This Row],[SGUID]],allsections[SGUID],0),1)</f>
        <v>AQ 20 FARMED AQUATIC SPECIES WELFARE, MANAGEMENT, AND HUSBANDRY (at all points of the production chain)</v>
      </c>
      <c r="P163" t="str">
        <f>INDEX(allsections[[S]:[Order]],MATCH(PIs[[#This Row],[SGUID]],allsections[SGUID],0),2)</f>
        <v>Any farmed aquatic species welfare problems seen during the self-assessment/internal audit performed by the producer shall be dealt appropriately and without delay.</v>
      </c>
      <c r="Q163">
        <f>INDEX(allsections[[S]:[Order]],MATCH(PIs[[#This Row],[SGUID]],allsections[SGUID],0),3)</f>
        <v>20</v>
      </c>
      <c r="R163" t="s">
        <v>829</v>
      </c>
      <c r="S163" t="str">
        <f>INDEX(allsections[[S]:[Order]],MATCH(PIs[[#This Row],[SSGUID]],allsections[SGUID],0),1)</f>
        <v>AQ 20.02 Farmed aquatic species health and welfare</v>
      </c>
      <c r="T163" t="str">
        <f>INDEX(allsections[[S]:[Order]],MATCH(PIs[[#This Row],[SSGUID]],allsections[SGUID],0),2)</f>
        <v>-</v>
      </c>
      <c r="U163" t="str">
        <f>INDEX(S2PQ_relational[],MATCH(PIs[[#This Row],[GUID]],S2PQ_relational[PIGUID],0),2)</f>
        <v>2yXFJzIdqKK8uQxdr4Zrt9</v>
      </c>
      <c r="V163" t="b">
        <v>0</v>
      </c>
    </row>
    <row r="164" spans="1:22" hidden="1" x14ac:dyDescent="0.25">
      <c r="A164" t="s">
        <v>1067</v>
      </c>
      <c r="C164" t="s">
        <v>1068</v>
      </c>
      <c r="D164" t="s">
        <v>1069</v>
      </c>
      <c r="E164" t="s">
        <v>1070</v>
      </c>
      <c r="F164" t="s">
        <v>1071</v>
      </c>
      <c r="G164" t="s">
        <v>1072</v>
      </c>
      <c r="H164" t="s">
        <v>48</v>
      </c>
      <c r="I164" t="str">
        <f>INDEX(Level[Level],MATCH(PIs[[#This Row],[L]],Level[GUID],0),1)</f>
        <v>Minor Must</v>
      </c>
      <c r="N164" t="s">
        <v>364</v>
      </c>
      <c r="O164" t="str">
        <f>INDEX(allsections[[S]:[Order]],MATCH(PIs[[#This Row],[SGUID]],allsections[SGUID],0),1)</f>
        <v>AQ 20 FARMED AQUATIC SPECIES WELFARE, MANAGEMENT, AND HUSBANDRY (at all points of the production chain)</v>
      </c>
      <c r="P164" t="str">
        <f>INDEX(allsections[[S]:[Order]],MATCH(PIs[[#This Row],[SGUID]],allsections[SGUID],0),2)</f>
        <v>Any farmed aquatic species welfare problems seen during the self-assessment/internal audit performed by the producer shall be dealt appropriately and without delay.</v>
      </c>
      <c r="Q164">
        <f>INDEX(allsections[[S]:[Order]],MATCH(PIs[[#This Row],[SGUID]],allsections[SGUID],0),3)</f>
        <v>20</v>
      </c>
      <c r="R164" t="s">
        <v>829</v>
      </c>
      <c r="S164" t="str">
        <f>INDEX(allsections[[S]:[Order]],MATCH(PIs[[#This Row],[SSGUID]],allsections[SGUID],0),1)</f>
        <v>AQ 20.02 Farmed aquatic species health and welfare</v>
      </c>
      <c r="T164" t="str">
        <f>INDEX(allsections[[S]:[Order]],MATCH(PIs[[#This Row],[SSGUID]],allsections[SGUID],0),2)</f>
        <v>-</v>
      </c>
      <c r="U164">
        <f>INDEX(S2PQ_relational[],MATCH(PIs[[#This Row],[GUID]],S2PQ_relational[PIGUID],0),2)</f>
        <v>0</v>
      </c>
      <c r="V164" t="b">
        <v>0</v>
      </c>
    </row>
    <row r="165" spans="1:22" hidden="1" x14ac:dyDescent="0.25">
      <c r="A165" t="s">
        <v>1073</v>
      </c>
      <c r="C165" t="s">
        <v>1074</v>
      </c>
      <c r="D165" t="s">
        <v>1075</v>
      </c>
      <c r="E165" t="s">
        <v>1076</v>
      </c>
      <c r="F165" t="s">
        <v>1077</v>
      </c>
      <c r="G165" t="s">
        <v>1078</v>
      </c>
      <c r="H165" t="s">
        <v>57</v>
      </c>
      <c r="I165" t="str">
        <f>INDEX(Level[Level],MATCH(PIs[[#This Row],[L]],Level[GUID],0),1)</f>
        <v>Major Must</v>
      </c>
      <c r="N165" t="s">
        <v>364</v>
      </c>
      <c r="O165" t="str">
        <f>INDEX(allsections[[S]:[Order]],MATCH(PIs[[#This Row],[SGUID]],allsections[SGUID],0),1)</f>
        <v>AQ 20 FARMED AQUATIC SPECIES WELFARE, MANAGEMENT, AND HUSBANDRY (at all points of the production chain)</v>
      </c>
      <c r="P165" t="str">
        <f>INDEX(allsections[[S]:[Order]],MATCH(PIs[[#This Row],[SGUID]],allsections[SGUID],0),2)</f>
        <v>Any farmed aquatic species welfare problems seen during the self-assessment/internal audit performed by the producer shall be dealt appropriately and without delay.</v>
      </c>
      <c r="Q165">
        <f>INDEX(allsections[[S]:[Order]],MATCH(PIs[[#This Row],[SGUID]],allsections[SGUID],0),3)</f>
        <v>20</v>
      </c>
      <c r="R165" t="s">
        <v>829</v>
      </c>
      <c r="S165" t="str">
        <f>INDEX(allsections[[S]:[Order]],MATCH(PIs[[#This Row],[SSGUID]],allsections[SGUID],0),1)</f>
        <v>AQ 20.02 Farmed aquatic species health and welfare</v>
      </c>
      <c r="T165" t="str">
        <f>INDEX(allsections[[S]:[Order]],MATCH(PIs[[#This Row],[SSGUID]],allsections[SGUID],0),2)</f>
        <v>-</v>
      </c>
      <c r="U165">
        <f>INDEX(S2PQ_relational[],MATCH(PIs[[#This Row],[GUID]],S2PQ_relational[PIGUID],0),2)</f>
        <v>0</v>
      </c>
      <c r="V165" t="b">
        <v>0</v>
      </c>
    </row>
    <row r="166" spans="1:22" ht="409.5" hidden="1" x14ac:dyDescent="0.25">
      <c r="A166" t="s">
        <v>1079</v>
      </c>
      <c r="C166" t="s">
        <v>1080</v>
      </c>
      <c r="D166" t="s">
        <v>1081</v>
      </c>
      <c r="E166" t="s">
        <v>1082</v>
      </c>
      <c r="F166" t="s">
        <v>1083</v>
      </c>
      <c r="G166" s="9" t="s">
        <v>1084</v>
      </c>
      <c r="H166" t="s">
        <v>57</v>
      </c>
      <c r="I166" t="str">
        <f>INDEX(Level[Level],MATCH(PIs[[#This Row],[L]],Level[GUID],0),1)</f>
        <v>Major Must</v>
      </c>
      <c r="N166" t="s">
        <v>364</v>
      </c>
      <c r="O166" t="str">
        <f>INDEX(allsections[[S]:[Order]],MATCH(PIs[[#This Row],[SGUID]],allsections[SGUID],0),1)</f>
        <v>AQ 20 FARMED AQUATIC SPECIES WELFARE, MANAGEMENT, AND HUSBANDRY (at all points of the production chain)</v>
      </c>
      <c r="P166" t="str">
        <f>INDEX(allsections[[S]:[Order]],MATCH(PIs[[#This Row],[SGUID]],allsections[SGUID],0),2)</f>
        <v>Any farmed aquatic species welfare problems seen during the self-assessment/internal audit performed by the producer shall be dealt appropriately and without delay.</v>
      </c>
      <c r="Q166">
        <f>INDEX(allsections[[S]:[Order]],MATCH(PIs[[#This Row],[SGUID]],allsections[SGUID],0),3)</f>
        <v>20</v>
      </c>
      <c r="R166" t="s">
        <v>829</v>
      </c>
      <c r="S166" t="str">
        <f>INDEX(allsections[[S]:[Order]],MATCH(PIs[[#This Row],[SSGUID]],allsections[SGUID],0),1)</f>
        <v>AQ 20.02 Farmed aquatic species health and welfare</v>
      </c>
      <c r="T166" t="str">
        <f>INDEX(allsections[[S]:[Order]],MATCH(PIs[[#This Row],[SSGUID]],allsections[SGUID],0),2)</f>
        <v>-</v>
      </c>
      <c r="U166">
        <f>INDEX(S2PQ_relational[],MATCH(PIs[[#This Row],[GUID]],S2PQ_relational[PIGUID],0),2)</f>
        <v>0</v>
      </c>
      <c r="V166" t="b">
        <v>1</v>
      </c>
    </row>
    <row r="167" spans="1:22" hidden="1" x14ac:dyDescent="0.25">
      <c r="A167" t="s">
        <v>1085</v>
      </c>
      <c r="C167" t="s">
        <v>1086</v>
      </c>
      <c r="D167" t="s">
        <v>1087</v>
      </c>
      <c r="E167" t="s">
        <v>1088</v>
      </c>
      <c r="F167" t="s">
        <v>1089</v>
      </c>
      <c r="G167" t="s">
        <v>1090</v>
      </c>
      <c r="H167" t="s">
        <v>57</v>
      </c>
      <c r="I167" t="str">
        <f>INDEX(Level[Level],MATCH(PIs[[#This Row],[L]],Level[GUID],0),1)</f>
        <v>Major Must</v>
      </c>
      <c r="N167" t="s">
        <v>364</v>
      </c>
      <c r="O167" t="str">
        <f>INDEX(allsections[[S]:[Order]],MATCH(PIs[[#This Row],[SGUID]],allsections[SGUID],0),1)</f>
        <v>AQ 20 FARMED AQUATIC SPECIES WELFARE, MANAGEMENT, AND HUSBANDRY (at all points of the production chain)</v>
      </c>
      <c r="P167" t="str">
        <f>INDEX(allsections[[S]:[Order]],MATCH(PIs[[#This Row],[SGUID]],allsections[SGUID],0),2)</f>
        <v>Any farmed aquatic species welfare problems seen during the self-assessment/internal audit performed by the producer shall be dealt appropriately and without delay.</v>
      </c>
      <c r="Q167">
        <f>INDEX(allsections[[S]:[Order]],MATCH(PIs[[#This Row],[SGUID]],allsections[SGUID],0),3)</f>
        <v>20</v>
      </c>
      <c r="R167" t="s">
        <v>829</v>
      </c>
      <c r="S167" t="str">
        <f>INDEX(allsections[[S]:[Order]],MATCH(PIs[[#This Row],[SSGUID]],allsections[SGUID],0),1)</f>
        <v>AQ 20.02 Farmed aquatic species health and welfare</v>
      </c>
      <c r="T167" t="str">
        <f>INDEX(allsections[[S]:[Order]],MATCH(PIs[[#This Row],[SSGUID]],allsections[SGUID],0),2)</f>
        <v>-</v>
      </c>
      <c r="U167">
        <f>INDEX(S2PQ_relational[],MATCH(PIs[[#This Row],[GUID]],S2PQ_relational[PIGUID],0),2)</f>
        <v>0</v>
      </c>
      <c r="V167" t="b">
        <v>0</v>
      </c>
    </row>
    <row r="168" spans="1:22" ht="409.5" hidden="1" x14ac:dyDescent="0.25">
      <c r="A168" t="s">
        <v>1091</v>
      </c>
      <c r="C168" t="s">
        <v>1092</v>
      </c>
      <c r="D168" t="s">
        <v>1093</v>
      </c>
      <c r="E168" t="s">
        <v>1094</v>
      </c>
      <c r="F168" t="s">
        <v>1095</v>
      </c>
      <c r="G168" s="9" t="s">
        <v>1096</v>
      </c>
      <c r="H168" t="s">
        <v>57</v>
      </c>
      <c r="I168" t="str">
        <f>INDEX(Level[Level],MATCH(PIs[[#This Row],[L]],Level[GUID],0),1)</f>
        <v>Major Must</v>
      </c>
      <c r="N168" t="s">
        <v>364</v>
      </c>
      <c r="O168" t="str">
        <f>INDEX(allsections[[S]:[Order]],MATCH(PIs[[#This Row],[SGUID]],allsections[SGUID],0),1)</f>
        <v>AQ 20 FARMED AQUATIC SPECIES WELFARE, MANAGEMENT, AND HUSBANDRY (at all points of the production chain)</v>
      </c>
      <c r="P168" t="str">
        <f>INDEX(allsections[[S]:[Order]],MATCH(PIs[[#This Row],[SGUID]],allsections[SGUID],0),2)</f>
        <v>Any farmed aquatic species welfare problems seen during the self-assessment/internal audit performed by the producer shall be dealt appropriately and without delay.</v>
      </c>
      <c r="Q168">
        <f>INDEX(allsections[[S]:[Order]],MATCH(PIs[[#This Row],[SGUID]],allsections[SGUID],0),3)</f>
        <v>20</v>
      </c>
      <c r="R168" t="s">
        <v>829</v>
      </c>
      <c r="S168" t="str">
        <f>INDEX(allsections[[S]:[Order]],MATCH(PIs[[#This Row],[SSGUID]],allsections[SGUID],0),1)</f>
        <v>AQ 20.02 Farmed aquatic species health and welfare</v>
      </c>
      <c r="T168" t="str">
        <f>INDEX(allsections[[S]:[Order]],MATCH(PIs[[#This Row],[SSGUID]],allsections[SGUID],0),2)</f>
        <v>-</v>
      </c>
      <c r="U168">
        <f>INDEX(S2PQ_relational[],MATCH(PIs[[#This Row],[GUID]],S2PQ_relational[PIGUID],0),2)</f>
        <v>0</v>
      </c>
      <c r="V168" t="b">
        <v>1</v>
      </c>
    </row>
    <row r="169" spans="1:22" ht="409.5" hidden="1" x14ac:dyDescent="0.25">
      <c r="A169" t="s">
        <v>1097</v>
      </c>
      <c r="C169" t="s">
        <v>1098</v>
      </c>
      <c r="D169" t="s">
        <v>1099</v>
      </c>
      <c r="E169" t="s">
        <v>1100</v>
      </c>
      <c r="F169" t="s">
        <v>1101</v>
      </c>
      <c r="G169" s="9" t="s">
        <v>1102</v>
      </c>
      <c r="H169" t="s">
        <v>57</v>
      </c>
      <c r="I169" t="str">
        <f>INDEX(Level[Level],MATCH(PIs[[#This Row],[L]],Level[GUID],0),1)</f>
        <v>Major Must</v>
      </c>
      <c r="N169" t="s">
        <v>364</v>
      </c>
      <c r="O169" t="str">
        <f>INDEX(allsections[[S]:[Order]],MATCH(PIs[[#This Row],[SGUID]],allsections[SGUID],0),1)</f>
        <v>AQ 20 FARMED AQUATIC SPECIES WELFARE, MANAGEMENT, AND HUSBANDRY (at all points of the production chain)</v>
      </c>
      <c r="P169" t="str">
        <f>INDEX(allsections[[S]:[Order]],MATCH(PIs[[#This Row],[SGUID]],allsections[SGUID],0),2)</f>
        <v>Any farmed aquatic species welfare problems seen during the self-assessment/internal audit performed by the producer shall be dealt appropriately and without delay.</v>
      </c>
      <c r="Q169">
        <f>INDEX(allsections[[S]:[Order]],MATCH(PIs[[#This Row],[SGUID]],allsections[SGUID],0),3)</f>
        <v>20</v>
      </c>
      <c r="R169" t="s">
        <v>829</v>
      </c>
      <c r="S169" t="str">
        <f>INDEX(allsections[[S]:[Order]],MATCH(PIs[[#This Row],[SSGUID]],allsections[SGUID],0),1)</f>
        <v>AQ 20.02 Farmed aquatic species health and welfare</v>
      </c>
      <c r="T169" t="str">
        <f>INDEX(allsections[[S]:[Order]],MATCH(PIs[[#This Row],[SSGUID]],allsections[SGUID],0),2)</f>
        <v>-</v>
      </c>
      <c r="U169">
        <f>INDEX(S2PQ_relational[],MATCH(PIs[[#This Row],[GUID]],S2PQ_relational[PIGUID],0),2)</f>
        <v>0</v>
      </c>
      <c r="V169" t="b">
        <v>1</v>
      </c>
    </row>
    <row r="170" spans="1:22" hidden="1" x14ac:dyDescent="0.25">
      <c r="A170" t="s">
        <v>1103</v>
      </c>
      <c r="C170" t="s">
        <v>1104</v>
      </c>
      <c r="D170" t="s">
        <v>1105</v>
      </c>
      <c r="E170" t="s">
        <v>1106</v>
      </c>
      <c r="F170" t="s">
        <v>1107</v>
      </c>
      <c r="G170" t="s">
        <v>1108</v>
      </c>
      <c r="H170" t="s">
        <v>57</v>
      </c>
      <c r="I170" t="str">
        <f>INDEX(Level[Level],MATCH(PIs[[#This Row],[L]],Level[GUID],0),1)</f>
        <v>Major Must</v>
      </c>
      <c r="N170" t="s">
        <v>364</v>
      </c>
      <c r="O170" t="str">
        <f>INDEX(allsections[[S]:[Order]],MATCH(PIs[[#This Row],[SGUID]],allsections[SGUID],0),1)</f>
        <v>AQ 20 FARMED AQUATIC SPECIES WELFARE, MANAGEMENT, AND HUSBANDRY (at all points of the production chain)</v>
      </c>
      <c r="P170" t="str">
        <f>INDEX(allsections[[S]:[Order]],MATCH(PIs[[#This Row],[SGUID]],allsections[SGUID],0),2)</f>
        <v>Any farmed aquatic species welfare problems seen during the self-assessment/internal audit performed by the producer shall be dealt appropriately and without delay.</v>
      </c>
      <c r="Q170">
        <f>INDEX(allsections[[S]:[Order]],MATCH(PIs[[#This Row],[SGUID]],allsections[SGUID],0),3)</f>
        <v>20</v>
      </c>
      <c r="R170" t="s">
        <v>829</v>
      </c>
      <c r="S170" t="str">
        <f>INDEX(allsections[[S]:[Order]],MATCH(PIs[[#This Row],[SSGUID]],allsections[SGUID],0),1)</f>
        <v>AQ 20.02 Farmed aquatic species health and welfare</v>
      </c>
      <c r="T170" t="str">
        <f>INDEX(allsections[[S]:[Order]],MATCH(PIs[[#This Row],[SSGUID]],allsections[SGUID],0),2)</f>
        <v>-</v>
      </c>
      <c r="U170" t="str">
        <f>INDEX(S2PQ_relational[],MATCH(PIs[[#This Row],[GUID]],S2PQ_relational[PIGUID],0),2)</f>
        <v>1dyNzDryuNF5X9eYQ9zX6M</v>
      </c>
      <c r="V170" t="b">
        <v>0</v>
      </c>
    </row>
    <row r="171" spans="1:22" ht="409.5" hidden="1" x14ac:dyDescent="0.25">
      <c r="A171" t="s">
        <v>1109</v>
      </c>
      <c r="C171" t="s">
        <v>1110</v>
      </c>
      <c r="D171" t="s">
        <v>1111</v>
      </c>
      <c r="E171" t="s">
        <v>1112</v>
      </c>
      <c r="F171" t="s">
        <v>1113</v>
      </c>
      <c r="G171" s="9" t="s">
        <v>1114</v>
      </c>
      <c r="H171" t="s">
        <v>57</v>
      </c>
      <c r="I171" t="str">
        <f>INDEX(Level[Level],MATCH(PIs[[#This Row],[L]],Level[GUID],0),1)</f>
        <v>Major Must</v>
      </c>
      <c r="N171" t="s">
        <v>364</v>
      </c>
      <c r="O171" t="str">
        <f>INDEX(allsections[[S]:[Order]],MATCH(PIs[[#This Row],[SGUID]],allsections[SGUID],0),1)</f>
        <v>AQ 20 FARMED AQUATIC SPECIES WELFARE, MANAGEMENT, AND HUSBANDRY (at all points of the production chain)</v>
      </c>
      <c r="P171" t="str">
        <f>INDEX(allsections[[S]:[Order]],MATCH(PIs[[#This Row],[SGUID]],allsections[SGUID],0),2)</f>
        <v>Any farmed aquatic species welfare problems seen during the self-assessment/internal audit performed by the producer shall be dealt appropriately and without delay.</v>
      </c>
      <c r="Q171">
        <f>INDEX(allsections[[S]:[Order]],MATCH(PIs[[#This Row],[SGUID]],allsections[SGUID],0),3)</f>
        <v>20</v>
      </c>
      <c r="R171" t="s">
        <v>829</v>
      </c>
      <c r="S171" t="str">
        <f>INDEX(allsections[[S]:[Order]],MATCH(PIs[[#This Row],[SSGUID]],allsections[SGUID],0),1)</f>
        <v>AQ 20.02 Farmed aquatic species health and welfare</v>
      </c>
      <c r="T171" t="str">
        <f>INDEX(allsections[[S]:[Order]],MATCH(PIs[[#This Row],[SSGUID]],allsections[SGUID],0),2)</f>
        <v>-</v>
      </c>
      <c r="U171">
        <f>INDEX(S2PQ_relational[],MATCH(PIs[[#This Row],[GUID]],S2PQ_relational[PIGUID],0),2)</f>
        <v>0</v>
      </c>
      <c r="V171" t="b">
        <v>1</v>
      </c>
    </row>
    <row r="172" spans="1:22" hidden="1" x14ac:dyDescent="0.25">
      <c r="A172" t="s">
        <v>1115</v>
      </c>
      <c r="C172" t="s">
        <v>1116</v>
      </c>
      <c r="D172" t="s">
        <v>1117</v>
      </c>
      <c r="E172" t="s">
        <v>1118</v>
      </c>
      <c r="F172" t="s">
        <v>1119</v>
      </c>
      <c r="G172" t="s">
        <v>1120</v>
      </c>
      <c r="H172" t="s">
        <v>57</v>
      </c>
      <c r="I172" t="str">
        <f>INDEX(Level[Level],MATCH(PIs[[#This Row],[L]],Level[GUID],0),1)</f>
        <v>Major Must</v>
      </c>
      <c r="N172" t="s">
        <v>320</v>
      </c>
      <c r="O172" t="str">
        <f>INDEX(allsections[[S]:[Order]],MATCH(PIs[[#This Row],[SGUID]],allsections[SGUID],0),1)</f>
        <v>AQ 13 PARALLEL OWNERSHIP</v>
      </c>
      <c r="P172" t="str">
        <f>INDEX(allsections[[S]:[Order]],MATCH(PIs[[#This Row],[SGUID]],allsections[SGUID],0),2)</f>
        <v>This section applies to all producers who need to register for parallel ownership (where products originating from certified and noncertified production processes are produced and/or owned by one legal entity). It does not apply to producers who want to achieve certification for 100% of the production processes of all products in their GLOBALG.A.P. scope and buy none of those products from other producers (with certification or not).</v>
      </c>
      <c r="Q172">
        <f>INDEX(allsections[[S]:[Order]],MATCH(PIs[[#This Row],[SGUID]],allsections[SGUID],0),3)</f>
        <v>13</v>
      </c>
      <c r="R172" t="s">
        <v>59</v>
      </c>
      <c r="S172" t="str">
        <f>INDEX(allsections[[S]:[Order]],MATCH(PIs[[#This Row],[SSGUID]],allsections[SGUID],0),1)</f>
        <v>-</v>
      </c>
      <c r="T172" t="str">
        <f>INDEX(allsections[[S]:[Order]],MATCH(PIs[[#This Row],[SSGUID]],allsections[SGUID],0),2)</f>
        <v>-</v>
      </c>
      <c r="U172" t="str">
        <f>INDEX(S2PQ_relational[],MATCH(PIs[[#This Row],[GUID]],S2PQ_relational[PIGUID],0),2)</f>
        <v>5Zj36WQjqx5IY1YhvXpcbV</v>
      </c>
      <c r="V172" t="b">
        <v>0</v>
      </c>
    </row>
    <row r="173" spans="1:22" hidden="1" x14ac:dyDescent="0.25">
      <c r="A173" t="s">
        <v>1121</v>
      </c>
      <c r="C173" t="s">
        <v>1122</v>
      </c>
      <c r="D173" t="s">
        <v>1123</v>
      </c>
      <c r="E173" t="s">
        <v>1124</v>
      </c>
      <c r="F173" t="s">
        <v>1125</v>
      </c>
      <c r="G173" t="s">
        <v>1126</v>
      </c>
      <c r="H173" t="s">
        <v>57</v>
      </c>
      <c r="I173" t="str">
        <f>INDEX(Level[Level],MATCH(PIs[[#This Row],[L]],Level[GUID],0),1)</f>
        <v>Major Must</v>
      </c>
      <c r="N173" t="s">
        <v>306</v>
      </c>
      <c r="O173" t="str">
        <f>INDEX(allsections[[S]:[Order]],MATCH(PIs[[#This Row],[SGUID]],allsections[SGUID],0),1)</f>
        <v>AQ 07 CONSERVATION</v>
      </c>
      <c r="P173" t="str">
        <f>INDEX(allsections[[S]:[Order]],MATCH(PIs[[#This Row],[SGUID]],allsections[SGUID],0),2)</f>
        <v>-</v>
      </c>
      <c r="Q173">
        <f>INDEX(allsections[[S]:[Order]],MATCH(PIs[[#This Row],[SGUID]],allsections[SGUID],0),3)</f>
        <v>7</v>
      </c>
      <c r="R173" t="s">
        <v>1127</v>
      </c>
      <c r="S173" t="str">
        <f>INDEX(allsections[[S]:[Order]],MATCH(PIs[[#This Row],[SSGUID]],allsections[SGUID],0),1)</f>
        <v>AQ 07.04 High conservation value areas</v>
      </c>
      <c r="T173" t="str">
        <f>INDEX(allsections[[S]:[Order]],MATCH(PIs[[#This Row],[SSGUID]],allsections[SGUID],0),2)</f>
        <v>-</v>
      </c>
      <c r="U173" t="str">
        <f>INDEX(S2PQ_relational[],MATCH(PIs[[#This Row],[GUID]],S2PQ_relational[PIGUID],0),2)</f>
        <v>E7qxfv3IC6EeOdY67hqrp</v>
      </c>
      <c r="V173" t="b">
        <v>0</v>
      </c>
    </row>
    <row r="174" spans="1:22" ht="409.5" hidden="1" x14ac:dyDescent="0.25">
      <c r="A174" t="s">
        <v>1128</v>
      </c>
      <c r="C174" t="s">
        <v>1129</v>
      </c>
      <c r="D174" t="s">
        <v>1130</v>
      </c>
      <c r="E174" t="s">
        <v>1131</v>
      </c>
      <c r="F174" t="s">
        <v>1132</v>
      </c>
      <c r="G174" s="9" t="s">
        <v>1133</v>
      </c>
      <c r="H174" t="s">
        <v>57</v>
      </c>
      <c r="I174" t="str">
        <f>INDEX(Level[Level],MATCH(PIs[[#This Row],[L]],Level[GUID],0),1)</f>
        <v>Major Must</v>
      </c>
      <c r="N174" t="s">
        <v>306</v>
      </c>
      <c r="O174" t="str">
        <f>INDEX(allsections[[S]:[Order]],MATCH(PIs[[#This Row],[SGUID]],allsections[SGUID],0),1)</f>
        <v>AQ 07 CONSERVATION</v>
      </c>
      <c r="P174" t="str">
        <f>INDEX(allsections[[S]:[Order]],MATCH(PIs[[#This Row],[SGUID]],allsections[SGUID],0),2)</f>
        <v>-</v>
      </c>
      <c r="Q174">
        <f>INDEX(allsections[[S]:[Order]],MATCH(PIs[[#This Row],[SGUID]],allsections[SGUID],0),3)</f>
        <v>7</v>
      </c>
      <c r="R174" t="s">
        <v>1127</v>
      </c>
      <c r="S174" t="str">
        <f>INDEX(allsections[[S]:[Order]],MATCH(PIs[[#This Row],[SSGUID]],allsections[SGUID],0),1)</f>
        <v>AQ 07.04 High conservation value areas</v>
      </c>
      <c r="T174" t="str">
        <f>INDEX(allsections[[S]:[Order]],MATCH(PIs[[#This Row],[SSGUID]],allsections[SGUID],0),2)</f>
        <v>-</v>
      </c>
      <c r="U174" t="str">
        <f>INDEX(S2PQ_relational[],MATCH(PIs[[#This Row],[GUID]],S2PQ_relational[PIGUID],0),2)</f>
        <v>E7qxfv3IC6EeOdY67hqrp</v>
      </c>
      <c r="V174" t="b">
        <v>0</v>
      </c>
    </row>
    <row r="175" spans="1:22" ht="409.5" hidden="1" x14ac:dyDescent="0.25">
      <c r="A175" t="s">
        <v>1134</v>
      </c>
      <c r="C175" t="s">
        <v>1135</v>
      </c>
      <c r="D175" t="s">
        <v>1136</v>
      </c>
      <c r="E175" t="s">
        <v>1137</v>
      </c>
      <c r="F175" t="s">
        <v>1138</v>
      </c>
      <c r="G175" s="9" t="s">
        <v>1139</v>
      </c>
      <c r="H175" t="s">
        <v>57</v>
      </c>
      <c r="I175" t="str">
        <f>INDEX(Level[Level],MATCH(PIs[[#This Row],[L]],Level[GUID],0),1)</f>
        <v>Major Must</v>
      </c>
      <c r="N175" t="s">
        <v>1140</v>
      </c>
      <c r="O175" t="str">
        <f>INDEX(allsections[[S]:[Order]],MATCH(PIs[[#This Row],[SGUID]],allsections[SGUID],0),1)</f>
        <v xml:space="preserve">AQ 19 CHEMICAL COMPOUNDS
</v>
      </c>
      <c r="P175" t="str">
        <f>INDEX(allsections[[S]:[Order]],MATCH(PIs[[#This Row],[SGUID]],allsections[SGUID],0),2)</f>
        <v>Refer to the introduction, section “Chemical compounds.”</v>
      </c>
      <c r="Q175">
        <f>INDEX(allsections[[S]:[Order]],MATCH(PIs[[#This Row],[SGUID]],allsections[SGUID],0),3)</f>
        <v>19</v>
      </c>
      <c r="R175" t="s">
        <v>1141</v>
      </c>
      <c r="S175" t="str">
        <f>INDEX(allsections[[S]:[Order]],MATCH(PIs[[#This Row],[SSGUID]],allsections[SGUID],0),1)</f>
        <v>AQ 19.01 Chemical compound storage</v>
      </c>
      <c r="T175" t="str">
        <f>INDEX(allsections[[S]:[Order]],MATCH(PIs[[#This Row],[SSGUID]],allsections[SGUID],0),2)</f>
        <v>-</v>
      </c>
      <c r="U175">
        <f>INDEX(S2PQ_relational[],MATCH(PIs[[#This Row],[GUID]],S2PQ_relational[PIGUID],0),2)</f>
        <v>0</v>
      </c>
      <c r="V175" t="b">
        <v>1</v>
      </c>
    </row>
    <row r="176" spans="1:22" ht="409.5" hidden="1" x14ac:dyDescent="0.25">
      <c r="A176" t="s">
        <v>1142</v>
      </c>
      <c r="C176" t="s">
        <v>1143</v>
      </c>
      <c r="D176" t="s">
        <v>1144</v>
      </c>
      <c r="E176" t="s">
        <v>1145</v>
      </c>
      <c r="F176" t="s">
        <v>1146</v>
      </c>
      <c r="G176" s="9" t="s">
        <v>1147</v>
      </c>
      <c r="H176" t="s">
        <v>57</v>
      </c>
      <c r="I176" t="str">
        <f>INDEX(Level[Level],MATCH(PIs[[#This Row],[L]],Level[GUID],0),1)</f>
        <v>Major Must</v>
      </c>
      <c r="N176" t="s">
        <v>306</v>
      </c>
      <c r="O176" t="str">
        <f>INDEX(allsections[[S]:[Order]],MATCH(PIs[[#This Row],[SGUID]],allsections[SGUID],0),1)</f>
        <v>AQ 07 CONSERVATION</v>
      </c>
      <c r="P176" t="str">
        <f>INDEX(allsections[[S]:[Order]],MATCH(PIs[[#This Row],[SGUID]],allsections[SGUID],0),2)</f>
        <v>-</v>
      </c>
      <c r="Q176">
        <f>INDEX(allsections[[S]:[Order]],MATCH(PIs[[#This Row],[SGUID]],allsections[SGUID],0),3)</f>
        <v>7</v>
      </c>
      <c r="R176" t="s">
        <v>1127</v>
      </c>
      <c r="S176" t="str">
        <f>INDEX(allsections[[S]:[Order]],MATCH(PIs[[#This Row],[SSGUID]],allsections[SGUID],0),1)</f>
        <v>AQ 07.04 High conservation value areas</v>
      </c>
      <c r="T176" t="str">
        <f>INDEX(allsections[[S]:[Order]],MATCH(PIs[[#This Row],[SSGUID]],allsections[SGUID],0),2)</f>
        <v>-</v>
      </c>
      <c r="U176" t="str">
        <f>INDEX(S2PQ_relational[],MATCH(PIs[[#This Row],[GUID]],S2PQ_relational[PIGUID],0),2)</f>
        <v>E7qxfv3IC6EeOdY67hqrp</v>
      </c>
      <c r="V176" t="b">
        <v>0</v>
      </c>
    </row>
    <row r="177" spans="1:22" ht="409.5" hidden="1" x14ac:dyDescent="0.25">
      <c r="A177" t="s">
        <v>1148</v>
      </c>
      <c r="C177" t="s">
        <v>1149</v>
      </c>
      <c r="D177" t="s">
        <v>1150</v>
      </c>
      <c r="E177" t="s">
        <v>1151</v>
      </c>
      <c r="F177" t="s">
        <v>1152</v>
      </c>
      <c r="G177" s="9" t="s">
        <v>1153</v>
      </c>
      <c r="H177" t="s">
        <v>57</v>
      </c>
      <c r="I177" t="str">
        <f>INDEX(Level[Level],MATCH(PIs[[#This Row],[L]],Level[GUID],0),1)</f>
        <v>Major Must</v>
      </c>
      <c r="N177" t="s">
        <v>364</v>
      </c>
      <c r="O177" t="str">
        <f>INDEX(allsections[[S]:[Order]],MATCH(PIs[[#This Row],[SGUID]],allsections[SGUID],0),1)</f>
        <v>AQ 20 FARMED AQUATIC SPECIES WELFARE, MANAGEMENT, AND HUSBANDRY (at all points of the production chain)</v>
      </c>
      <c r="P177" t="str">
        <f>INDEX(allsections[[S]:[Order]],MATCH(PIs[[#This Row],[SGUID]],allsections[SGUID],0),2)</f>
        <v>Any farmed aquatic species welfare problems seen during the self-assessment/internal audit performed by the producer shall be dealt appropriately and without delay.</v>
      </c>
      <c r="Q177">
        <f>INDEX(allsections[[S]:[Order]],MATCH(PIs[[#This Row],[SGUID]],allsections[SGUID],0),3)</f>
        <v>20</v>
      </c>
      <c r="R177" t="s">
        <v>970</v>
      </c>
      <c r="S177" t="str">
        <f>INDEX(allsections[[S]:[Order]],MATCH(PIs[[#This Row],[SSGUID]],allsections[SGUID],0),1)</f>
        <v>AQ 20.01 Traceability and stock origin</v>
      </c>
      <c r="T177" t="str">
        <f>INDEX(allsections[[S]:[Order]],MATCH(PIs[[#This Row],[SSGUID]],allsections[SGUID],0),2)</f>
        <v>-</v>
      </c>
      <c r="U177">
        <f>INDEX(S2PQ_relational[],MATCH(PIs[[#This Row],[GUID]],S2PQ_relational[PIGUID],0),2)</f>
        <v>0</v>
      </c>
      <c r="V177" t="b">
        <v>1</v>
      </c>
    </row>
    <row r="178" spans="1:22" ht="255" hidden="1" x14ac:dyDescent="0.25">
      <c r="A178" t="s">
        <v>1154</v>
      </c>
      <c r="C178" t="s">
        <v>1155</v>
      </c>
      <c r="D178" t="s">
        <v>1156</v>
      </c>
      <c r="E178" t="s">
        <v>1157</v>
      </c>
      <c r="F178" t="s">
        <v>1158</v>
      </c>
      <c r="G178" s="9" t="s">
        <v>1159</v>
      </c>
      <c r="H178" t="s">
        <v>57</v>
      </c>
      <c r="I178" t="str">
        <f>INDEX(Level[Level],MATCH(PIs[[#This Row],[L]],Level[GUID],0),1)</f>
        <v>Major Must</v>
      </c>
      <c r="N178" t="s">
        <v>364</v>
      </c>
      <c r="O178" t="str">
        <f>INDEX(allsections[[S]:[Order]],MATCH(PIs[[#This Row],[SGUID]],allsections[SGUID],0),1)</f>
        <v>AQ 20 FARMED AQUATIC SPECIES WELFARE, MANAGEMENT, AND HUSBANDRY (at all points of the production chain)</v>
      </c>
      <c r="P178" t="str">
        <f>INDEX(allsections[[S]:[Order]],MATCH(PIs[[#This Row],[SGUID]],allsections[SGUID],0),2)</f>
        <v>Any farmed aquatic species welfare problems seen during the self-assessment/internal audit performed by the producer shall be dealt appropriately and without delay.</v>
      </c>
      <c r="Q178">
        <f>INDEX(allsections[[S]:[Order]],MATCH(PIs[[#This Row],[SGUID]],allsections[SGUID],0),3)</f>
        <v>20</v>
      </c>
      <c r="R178" t="s">
        <v>970</v>
      </c>
      <c r="S178" t="str">
        <f>INDEX(allsections[[S]:[Order]],MATCH(PIs[[#This Row],[SSGUID]],allsections[SGUID],0),1)</f>
        <v>AQ 20.01 Traceability and stock origin</v>
      </c>
      <c r="T178" t="str">
        <f>INDEX(allsections[[S]:[Order]],MATCH(PIs[[#This Row],[SSGUID]],allsections[SGUID],0),2)</f>
        <v>-</v>
      </c>
      <c r="U178">
        <f>INDEX(S2PQ_relational[],MATCH(PIs[[#This Row],[GUID]],S2PQ_relational[PIGUID],0),2)</f>
        <v>0</v>
      </c>
      <c r="V178" t="b">
        <v>1</v>
      </c>
    </row>
    <row r="179" spans="1:22" ht="409.5" hidden="1" x14ac:dyDescent="0.25">
      <c r="A179" t="s">
        <v>1160</v>
      </c>
      <c r="C179" t="s">
        <v>1161</v>
      </c>
      <c r="D179" t="s">
        <v>1162</v>
      </c>
      <c r="E179" t="s">
        <v>1163</v>
      </c>
      <c r="F179" t="s">
        <v>1164</v>
      </c>
      <c r="G179" s="9" t="s">
        <v>1165</v>
      </c>
      <c r="H179" t="s">
        <v>57</v>
      </c>
      <c r="I179" t="str">
        <f>INDEX(Level[Level],MATCH(PIs[[#This Row],[L]],Level[GUID],0),1)</f>
        <v>Major Must</v>
      </c>
      <c r="N179" t="s">
        <v>1166</v>
      </c>
      <c r="O179" t="str">
        <f>INDEX(allsections[[S]:[Order]],MATCH(PIs[[#This Row],[SGUID]],allsections[SGUID],0),1)</f>
        <v>AQ 08 COMPLAINTS</v>
      </c>
      <c r="P179" t="str">
        <f>INDEX(allsections[[S]:[Order]],MATCH(PIs[[#This Row],[SGUID]],allsections[SGUID],0),2)</f>
        <v>-</v>
      </c>
      <c r="Q179">
        <f>INDEX(allsections[[S]:[Order]],MATCH(PIs[[#This Row],[SGUID]],allsections[SGUID],0),3)</f>
        <v>8</v>
      </c>
      <c r="R179" t="s">
        <v>59</v>
      </c>
      <c r="S179" t="str">
        <f>INDEX(allsections[[S]:[Order]],MATCH(PIs[[#This Row],[SSGUID]],allsections[SGUID],0),1)</f>
        <v>-</v>
      </c>
      <c r="T179" t="str">
        <f>INDEX(allsections[[S]:[Order]],MATCH(PIs[[#This Row],[SSGUID]],allsections[SGUID],0),2)</f>
        <v>-</v>
      </c>
      <c r="U179">
        <f>INDEX(S2PQ_relational[],MATCH(PIs[[#This Row],[GUID]],S2PQ_relational[PIGUID],0),2)</f>
        <v>0</v>
      </c>
      <c r="V179" t="b">
        <v>1</v>
      </c>
    </row>
    <row r="180" spans="1:22" hidden="1" x14ac:dyDescent="0.25">
      <c r="A180" t="s">
        <v>1167</v>
      </c>
      <c r="C180" t="s">
        <v>1168</v>
      </c>
      <c r="D180" t="s">
        <v>1169</v>
      </c>
      <c r="E180" t="s">
        <v>1170</v>
      </c>
      <c r="F180" t="s">
        <v>1171</v>
      </c>
      <c r="G180" t="s">
        <v>1172</v>
      </c>
      <c r="H180" t="s">
        <v>57</v>
      </c>
      <c r="I180" t="str">
        <f>INDEX(Level[Level],MATCH(PIs[[#This Row],[L]],Level[GUID],0),1)</f>
        <v>Major Must</v>
      </c>
      <c r="N180" t="s">
        <v>364</v>
      </c>
      <c r="O180" t="str">
        <f>INDEX(allsections[[S]:[Order]],MATCH(PIs[[#This Row],[SGUID]],allsections[SGUID],0),1)</f>
        <v>AQ 20 FARMED AQUATIC SPECIES WELFARE, MANAGEMENT, AND HUSBANDRY (at all points of the production chain)</v>
      </c>
      <c r="P180" t="str">
        <f>INDEX(allsections[[S]:[Order]],MATCH(PIs[[#This Row],[SGUID]],allsections[SGUID],0),2)</f>
        <v>Any farmed aquatic species welfare problems seen during the self-assessment/internal audit performed by the producer shall be dealt appropriately and without delay.</v>
      </c>
      <c r="Q180">
        <f>INDEX(allsections[[S]:[Order]],MATCH(PIs[[#This Row],[SGUID]],allsections[SGUID],0),3)</f>
        <v>20</v>
      </c>
      <c r="R180" t="s">
        <v>970</v>
      </c>
      <c r="S180" t="str">
        <f>INDEX(allsections[[S]:[Order]],MATCH(PIs[[#This Row],[SSGUID]],allsections[SGUID],0),1)</f>
        <v>AQ 20.01 Traceability and stock origin</v>
      </c>
      <c r="T180" t="str">
        <f>INDEX(allsections[[S]:[Order]],MATCH(PIs[[#This Row],[SSGUID]],allsections[SGUID],0),2)</f>
        <v>-</v>
      </c>
      <c r="U180">
        <f>INDEX(S2PQ_relational[],MATCH(PIs[[#This Row],[GUID]],S2PQ_relational[PIGUID],0),2)</f>
        <v>0</v>
      </c>
      <c r="V180" t="b">
        <v>0</v>
      </c>
    </row>
    <row r="181" spans="1:22" ht="390" hidden="1" x14ac:dyDescent="0.25">
      <c r="A181" t="s">
        <v>1173</v>
      </c>
      <c r="C181" t="s">
        <v>1174</v>
      </c>
      <c r="D181" t="s">
        <v>1175</v>
      </c>
      <c r="E181" t="s">
        <v>1176</v>
      </c>
      <c r="F181" t="s">
        <v>1177</v>
      </c>
      <c r="G181" s="9" t="s">
        <v>1178</v>
      </c>
      <c r="H181" t="s">
        <v>57</v>
      </c>
      <c r="I181" t="str">
        <f>INDEX(Level[Level],MATCH(PIs[[#This Row],[L]],Level[GUID],0),1)</f>
        <v>Major Must</v>
      </c>
      <c r="N181" t="s">
        <v>1140</v>
      </c>
      <c r="O181" t="str">
        <f>INDEX(allsections[[S]:[Order]],MATCH(PIs[[#This Row],[SGUID]],allsections[SGUID],0),1)</f>
        <v xml:space="preserve">AQ 19 CHEMICAL COMPOUNDS
</v>
      </c>
      <c r="P181" t="str">
        <f>INDEX(allsections[[S]:[Order]],MATCH(PIs[[#This Row],[SGUID]],allsections[SGUID],0),2)</f>
        <v>Refer to the introduction, section “Chemical compounds.”</v>
      </c>
      <c r="Q181">
        <f>INDEX(allsections[[S]:[Order]],MATCH(PIs[[#This Row],[SGUID]],allsections[SGUID],0),3)</f>
        <v>19</v>
      </c>
      <c r="R181" t="s">
        <v>1141</v>
      </c>
      <c r="S181" t="str">
        <f>INDEX(allsections[[S]:[Order]],MATCH(PIs[[#This Row],[SSGUID]],allsections[SGUID],0),1)</f>
        <v>AQ 19.01 Chemical compound storage</v>
      </c>
      <c r="T181" t="str">
        <f>INDEX(allsections[[S]:[Order]],MATCH(PIs[[#This Row],[SSGUID]],allsections[SGUID],0),2)</f>
        <v>-</v>
      </c>
      <c r="U181">
        <f>INDEX(S2PQ_relational[],MATCH(PIs[[#This Row],[GUID]],S2PQ_relational[PIGUID],0),2)</f>
        <v>0</v>
      </c>
      <c r="V181" t="b">
        <v>1</v>
      </c>
    </row>
    <row r="182" spans="1:22" ht="409.5" hidden="1" x14ac:dyDescent="0.25">
      <c r="A182" t="s">
        <v>1179</v>
      </c>
      <c r="C182" t="s">
        <v>1180</v>
      </c>
      <c r="D182" t="s">
        <v>1181</v>
      </c>
      <c r="E182" t="s">
        <v>1182</v>
      </c>
      <c r="F182" t="s">
        <v>1183</v>
      </c>
      <c r="G182" s="9" t="s">
        <v>1184</v>
      </c>
      <c r="H182" t="s">
        <v>57</v>
      </c>
      <c r="I182" t="str">
        <f>INDEX(Level[Level],MATCH(PIs[[#This Row],[L]],Level[GUID],0),1)</f>
        <v>Major Must</v>
      </c>
      <c r="N182" t="s">
        <v>1140</v>
      </c>
      <c r="O182" t="str">
        <f>INDEX(allsections[[S]:[Order]],MATCH(PIs[[#This Row],[SGUID]],allsections[SGUID],0),1)</f>
        <v xml:space="preserve">AQ 19 CHEMICAL COMPOUNDS
</v>
      </c>
      <c r="P182" t="str">
        <f>INDEX(allsections[[S]:[Order]],MATCH(PIs[[#This Row],[SGUID]],allsections[SGUID],0),2)</f>
        <v>Refer to the introduction, section “Chemical compounds.”</v>
      </c>
      <c r="Q182">
        <f>INDEX(allsections[[S]:[Order]],MATCH(PIs[[#This Row],[SGUID]],allsections[SGUID],0),3)</f>
        <v>19</v>
      </c>
      <c r="R182" t="s">
        <v>1141</v>
      </c>
      <c r="S182" t="str">
        <f>INDEX(allsections[[S]:[Order]],MATCH(PIs[[#This Row],[SSGUID]],allsections[SGUID],0),1)</f>
        <v>AQ 19.01 Chemical compound storage</v>
      </c>
      <c r="T182" t="str">
        <f>INDEX(allsections[[S]:[Order]],MATCH(PIs[[#This Row],[SSGUID]],allsections[SGUID],0),2)</f>
        <v>-</v>
      </c>
      <c r="U182">
        <f>INDEX(S2PQ_relational[],MATCH(PIs[[#This Row],[GUID]],S2PQ_relational[PIGUID],0),2)</f>
        <v>0</v>
      </c>
      <c r="V182" t="b">
        <v>1</v>
      </c>
    </row>
    <row r="183" spans="1:22" hidden="1" x14ac:dyDescent="0.25">
      <c r="A183" t="s">
        <v>1185</v>
      </c>
      <c r="C183" t="s">
        <v>1186</v>
      </c>
      <c r="D183" t="s">
        <v>1187</v>
      </c>
      <c r="E183" t="s">
        <v>1188</v>
      </c>
      <c r="F183" t="s">
        <v>1189</v>
      </c>
      <c r="G183" t="s">
        <v>1190</v>
      </c>
      <c r="H183" t="s">
        <v>57</v>
      </c>
      <c r="I183" t="str">
        <f>INDEX(Level[Level],MATCH(PIs[[#This Row],[L]],Level[GUID],0),1)</f>
        <v>Major Must</v>
      </c>
      <c r="N183" t="s">
        <v>1140</v>
      </c>
      <c r="O183" t="str">
        <f>INDEX(allsections[[S]:[Order]],MATCH(PIs[[#This Row],[SGUID]],allsections[SGUID],0),1)</f>
        <v xml:space="preserve">AQ 19 CHEMICAL COMPOUNDS
</v>
      </c>
      <c r="P183" t="str">
        <f>INDEX(allsections[[S]:[Order]],MATCH(PIs[[#This Row],[SGUID]],allsections[SGUID],0),2)</f>
        <v>Refer to the introduction, section “Chemical compounds.”</v>
      </c>
      <c r="Q183">
        <f>INDEX(allsections[[S]:[Order]],MATCH(PIs[[#This Row],[SGUID]],allsections[SGUID],0),3)</f>
        <v>19</v>
      </c>
      <c r="R183" t="s">
        <v>1141</v>
      </c>
      <c r="S183" t="str">
        <f>INDEX(allsections[[S]:[Order]],MATCH(PIs[[#This Row],[SSGUID]],allsections[SGUID],0),1)</f>
        <v>AQ 19.01 Chemical compound storage</v>
      </c>
      <c r="T183" t="str">
        <f>INDEX(allsections[[S]:[Order]],MATCH(PIs[[#This Row],[SSGUID]],allsections[SGUID],0),2)</f>
        <v>-</v>
      </c>
      <c r="U183">
        <f>INDEX(S2PQ_relational[],MATCH(PIs[[#This Row],[GUID]],S2PQ_relational[PIGUID],0),2)</f>
        <v>0</v>
      </c>
      <c r="V183" t="b">
        <v>0</v>
      </c>
    </row>
    <row r="184" spans="1:22" ht="409.5" hidden="1" x14ac:dyDescent="0.25">
      <c r="A184" t="s">
        <v>1191</v>
      </c>
      <c r="C184" t="s">
        <v>1192</v>
      </c>
      <c r="D184" t="s">
        <v>1193</v>
      </c>
      <c r="E184" t="s">
        <v>1194</v>
      </c>
      <c r="F184" t="s">
        <v>1195</v>
      </c>
      <c r="G184" s="9" t="s">
        <v>1196</v>
      </c>
      <c r="H184" t="s">
        <v>57</v>
      </c>
      <c r="I184" t="str">
        <f>INDEX(Level[Level],MATCH(PIs[[#This Row],[L]],Level[GUID],0),1)</f>
        <v>Major Must</v>
      </c>
      <c r="N184" t="s">
        <v>1140</v>
      </c>
      <c r="O184" t="str">
        <f>INDEX(allsections[[S]:[Order]],MATCH(PIs[[#This Row],[SGUID]],allsections[SGUID],0),1)</f>
        <v xml:space="preserve">AQ 19 CHEMICAL COMPOUNDS
</v>
      </c>
      <c r="P184" t="str">
        <f>INDEX(allsections[[S]:[Order]],MATCH(PIs[[#This Row],[SGUID]],allsections[SGUID],0),2)</f>
        <v>Refer to the introduction, section “Chemical compounds.”</v>
      </c>
      <c r="Q184">
        <f>INDEX(allsections[[S]:[Order]],MATCH(PIs[[#This Row],[SGUID]],allsections[SGUID],0),3)</f>
        <v>19</v>
      </c>
      <c r="R184" t="s">
        <v>1141</v>
      </c>
      <c r="S184" t="str">
        <f>INDEX(allsections[[S]:[Order]],MATCH(PIs[[#This Row],[SSGUID]],allsections[SGUID],0),1)</f>
        <v>AQ 19.01 Chemical compound storage</v>
      </c>
      <c r="T184" t="str">
        <f>INDEX(allsections[[S]:[Order]],MATCH(PIs[[#This Row],[SSGUID]],allsections[SGUID],0),2)</f>
        <v>-</v>
      </c>
      <c r="U184">
        <f>INDEX(S2PQ_relational[],MATCH(PIs[[#This Row],[GUID]],S2PQ_relational[PIGUID],0),2)</f>
        <v>0</v>
      </c>
      <c r="V184" t="b">
        <v>1</v>
      </c>
    </row>
    <row r="185" spans="1:22" hidden="1" x14ac:dyDescent="0.25">
      <c r="A185" t="s">
        <v>1197</v>
      </c>
      <c r="C185" t="s">
        <v>1198</v>
      </c>
      <c r="D185" t="s">
        <v>1199</v>
      </c>
      <c r="E185" t="s">
        <v>1200</v>
      </c>
      <c r="F185" t="s">
        <v>1201</v>
      </c>
      <c r="G185" t="s">
        <v>1202</v>
      </c>
      <c r="H185" t="s">
        <v>57</v>
      </c>
      <c r="I185" t="str">
        <f>INDEX(Level[Level],MATCH(PIs[[#This Row],[L]],Level[GUID],0),1)</f>
        <v>Major Must</v>
      </c>
      <c r="N185" t="s">
        <v>306</v>
      </c>
      <c r="O185" t="str">
        <f>INDEX(allsections[[S]:[Order]],MATCH(PIs[[#This Row],[SGUID]],allsections[SGUID],0),1)</f>
        <v>AQ 07 CONSERVATION</v>
      </c>
      <c r="P185" t="str">
        <f>INDEX(allsections[[S]:[Order]],MATCH(PIs[[#This Row],[SGUID]],allsections[SGUID],0),2)</f>
        <v>-</v>
      </c>
      <c r="Q185">
        <f>INDEX(allsections[[S]:[Order]],MATCH(PIs[[#This Row],[SGUID]],allsections[SGUID],0),3)</f>
        <v>7</v>
      </c>
      <c r="R185" t="s">
        <v>1127</v>
      </c>
      <c r="S185" t="str">
        <f>INDEX(allsections[[S]:[Order]],MATCH(PIs[[#This Row],[SSGUID]],allsections[SGUID],0),1)</f>
        <v>AQ 07.04 High conservation value areas</v>
      </c>
      <c r="T185" t="str">
        <f>INDEX(allsections[[S]:[Order]],MATCH(PIs[[#This Row],[SSGUID]],allsections[SGUID],0),2)</f>
        <v>-</v>
      </c>
      <c r="U185" t="str">
        <f>INDEX(S2PQ_relational[],MATCH(PIs[[#This Row],[GUID]],S2PQ_relational[PIGUID],0),2)</f>
        <v>E7qxfv3IC6EeOdY67hqrp</v>
      </c>
      <c r="V185" t="b">
        <v>0</v>
      </c>
    </row>
    <row r="186" spans="1:22" hidden="1" x14ac:dyDescent="0.25">
      <c r="A186" t="s">
        <v>1203</v>
      </c>
      <c r="C186" t="s">
        <v>1204</v>
      </c>
      <c r="D186" t="s">
        <v>1205</v>
      </c>
      <c r="E186" t="s">
        <v>1206</v>
      </c>
      <c r="F186" t="s">
        <v>1207</v>
      </c>
      <c r="G186" t="s">
        <v>1208</v>
      </c>
      <c r="H186" t="s">
        <v>57</v>
      </c>
      <c r="I186" t="str">
        <f>INDEX(Level[Level],MATCH(PIs[[#This Row],[L]],Level[GUID],0),1)</f>
        <v>Major Must</v>
      </c>
      <c r="N186" t="s">
        <v>1209</v>
      </c>
      <c r="O186" t="str">
        <f>INDEX(allsections[[S]:[Order]],MATCH(PIs[[#This Row],[SGUID]],allsections[SGUID],0),1)</f>
        <v>AQ 18 REPRODUCTION – This section provides the additional principles and criteria specifically to hatcheries, when covered under the certificate.</v>
      </c>
      <c r="P186" t="str">
        <f>INDEX(allsections[[S]:[Order]],MATCH(PIs[[#This Row],[SGUID]],allsections[SGUID],0),2)</f>
        <v>-</v>
      </c>
      <c r="Q186">
        <f>INDEX(allsections[[S]:[Order]],MATCH(PIs[[#This Row],[SGUID]],allsections[SGUID],0),3)</f>
        <v>18</v>
      </c>
      <c r="R186" t="s">
        <v>1210</v>
      </c>
      <c r="S186" t="str">
        <f>INDEX(allsections[[S]:[Order]],MATCH(PIs[[#This Row],[SSGUID]],allsections[SGUID],0),1)</f>
        <v>AQ 18.03 Brood fish stripping</v>
      </c>
      <c r="T186" t="str">
        <f>INDEX(allsections[[S]:[Order]],MATCH(PIs[[#This Row],[SSGUID]],allsections[SGUID],0),2)</f>
        <v xml:space="preserve">If brood fish are stripped, this shall be done with consideration for the animals’ welfare.
</v>
      </c>
      <c r="U186" t="str">
        <f>INDEX(S2PQ_relational[],MATCH(PIs[[#This Row],[GUID]],S2PQ_relational[PIGUID],0),2)</f>
        <v>6HG6XYPsH1coWNMnUs9k4F</v>
      </c>
      <c r="V186" t="b">
        <v>0</v>
      </c>
    </row>
    <row r="187" spans="1:22" hidden="1" x14ac:dyDescent="0.25">
      <c r="A187" t="s">
        <v>1211</v>
      </c>
      <c r="C187" t="s">
        <v>1212</v>
      </c>
      <c r="D187" t="s">
        <v>1213</v>
      </c>
      <c r="E187" t="s">
        <v>1214</v>
      </c>
      <c r="F187" t="s">
        <v>1215</v>
      </c>
      <c r="G187" t="s">
        <v>1216</v>
      </c>
      <c r="H187" t="s">
        <v>1217</v>
      </c>
      <c r="I187" t="str">
        <f>INDEX(Level[Level],MATCH(PIs[[#This Row],[L]],Level[GUID],0),1)</f>
        <v>Recom.</v>
      </c>
      <c r="N187" t="s">
        <v>364</v>
      </c>
      <c r="O187" t="str">
        <f>INDEX(allsections[[S]:[Order]],MATCH(PIs[[#This Row],[SGUID]],allsections[SGUID],0),1)</f>
        <v>AQ 20 FARMED AQUATIC SPECIES WELFARE, MANAGEMENT, AND HUSBANDRY (at all points of the production chain)</v>
      </c>
      <c r="P187" t="str">
        <f>INDEX(allsections[[S]:[Order]],MATCH(PIs[[#This Row],[SGUID]],allsections[SGUID],0),2)</f>
        <v>Any farmed aquatic species welfare problems seen during the self-assessment/internal audit performed by the producer shall be dealt appropriately and without delay.</v>
      </c>
      <c r="Q187">
        <f>INDEX(allsections[[S]:[Order]],MATCH(PIs[[#This Row],[SGUID]],allsections[SGUID],0),3)</f>
        <v>20</v>
      </c>
      <c r="R187" t="s">
        <v>970</v>
      </c>
      <c r="S187" t="str">
        <f>INDEX(allsections[[S]:[Order]],MATCH(PIs[[#This Row],[SSGUID]],allsections[SGUID],0),1)</f>
        <v>AQ 20.01 Traceability and stock origin</v>
      </c>
      <c r="T187" t="str">
        <f>INDEX(allsections[[S]:[Order]],MATCH(PIs[[#This Row],[SSGUID]],allsections[SGUID],0),2)</f>
        <v>-</v>
      </c>
      <c r="U187">
        <f>INDEX(S2PQ_relational[],MATCH(PIs[[#This Row],[GUID]],S2PQ_relational[PIGUID],0),2)</f>
        <v>0</v>
      </c>
      <c r="V187" t="b">
        <v>0</v>
      </c>
    </row>
    <row r="188" spans="1:22" hidden="1" x14ac:dyDescent="0.25">
      <c r="A188" t="s">
        <v>1218</v>
      </c>
      <c r="C188" t="s">
        <v>1219</v>
      </c>
      <c r="D188" t="s">
        <v>1220</v>
      </c>
      <c r="E188" t="s">
        <v>1221</v>
      </c>
      <c r="F188" t="s">
        <v>1222</v>
      </c>
      <c r="G188" t="s">
        <v>1223</v>
      </c>
      <c r="H188" t="s">
        <v>57</v>
      </c>
      <c r="I188" t="str">
        <f>INDEX(Level[Level],MATCH(PIs[[#This Row],[L]],Level[GUID],0),1)</f>
        <v>Major Must</v>
      </c>
      <c r="N188" t="s">
        <v>1209</v>
      </c>
      <c r="O188" t="str">
        <f>INDEX(allsections[[S]:[Order]],MATCH(PIs[[#This Row],[SGUID]],allsections[SGUID],0),1)</f>
        <v>AQ 18 REPRODUCTION – This section provides the additional principles and criteria specifically to hatcheries, when covered under the certificate.</v>
      </c>
      <c r="P188" t="str">
        <f>INDEX(allsections[[S]:[Order]],MATCH(PIs[[#This Row],[SGUID]],allsections[SGUID],0),2)</f>
        <v>-</v>
      </c>
      <c r="Q188">
        <f>INDEX(allsections[[S]:[Order]],MATCH(PIs[[#This Row],[SGUID]],allsections[SGUID],0),3)</f>
        <v>18</v>
      </c>
      <c r="R188" t="s">
        <v>1224</v>
      </c>
      <c r="S188" t="str">
        <f>INDEX(allsections[[S]:[Order]],MATCH(PIs[[#This Row],[SSGUID]],allsections[SGUID],0),1)</f>
        <v>AQ 18.02 Hatchery management</v>
      </c>
      <c r="T188" t="str">
        <f>INDEX(allsections[[S]:[Order]],MATCH(PIs[[#This Row],[SSGUID]],allsections[SGUID],0),2)</f>
        <v>-</v>
      </c>
      <c r="U188" t="str">
        <f>INDEX(S2PQ_relational[],MATCH(PIs[[#This Row],[GUID]],S2PQ_relational[PIGUID],0),2)</f>
        <v>6HG6XYPsH1coWNMnUs9k4F</v>
      </c>
      <c r="V188" t="b">
        <v>0</v>
      </c>
    </row>
    <row r="189" spans="1:22" hidden="1" x14ac:dyDescent="0.25">
      <c r="A189" t="s">
        <v>1225</v>
      </c>
      <c r="C189" t="s">
        <v>1226</v>
      </c>
      <c r="D189" t="s">
        <v>1227</v>
      </c>
      <c r="E189" t="s">
        <v>1228</v>
      </c>
      <c r="F189" t="s">
        <v>1229</v>
      </c>
      <c r="G189" t="s">
        <v>1230</v>
      </c>
      <c r="H189" t="s">
        <v>57</v>
      </c>
      <c r="I189" t="str">
        <f>INDEX(Level[Level],MATCH(PIs[[#This Row],[L]],Level[GUID],0),1)</f>
        <v>Major Must</v>
      </c>
      <c r="N189" t="s">
        <v>1209</v>
      </c>
      <c r="O189" t="str">
        <f>INDEX(allsections[[S]:[Order]],MATCH(PIs[[#This Row],[SGUID]],allsections[SGUID],0),1)</f>
        <v>AQ 18 REPRODUCTION – This section provides the additional principles and criteria specifically to hatcheries, when covered under the certificate.</v>
      </c>
      <c r="P189" t="str">
        <f>INDEX(allsections[[S]:[Order]],MATCH(PIs[[#This Row],[SGUID]],allsections[SGUID],0),2)</f>
        <v>-</v>
      </c>
      <c r="Q189">
        <f>INDEX(allsections[[S]:[Order]],MATCH(PIs[[#This Row],[SGUID]],allsections[SGUID],0),3)</f>
        <v>18</v>
      </c>
      <c r="R189" t="s">
        <v>1231</v>
      </c>
      <c r="S189" t="str">
        <f>INDEX(allsections[[S]:[Order]],MATCH(PIs[[#This Row],[SSGUID]],allsections[SGUID],0),1)</f>
        <v>AQ 18.01 Brood stock and seedlings</v>
      </c>
      <c r="T189" t="str">
        <f>INDEX(allsections[[S]:[Order]],MATCH(PIs[[#This Row],[SSGUID]],allsections[SGUID],0),2)</f>
        <v>Depending on species: ova, smolt, fry, fingerling, larvae, alevin, spat, nauplii and post-larvae, others</v>
      </c>
      <c r="U189" t="str">
        <f>INDEX(S2PQ_relational[],MATCH(PIs[[#This Row],[GUID]],S2PQ_relational[PIGUID],0),2)</f>
        <v>6HG6XYPsH1coWNMnUs9k4F</v>
      </c>
      <c r="V189" t="b">
        <v>0</v>
      </c>
    </row>
    <row r="190" spans="1:22" ht="409.5" hidden="1" x14ac:dyDescent="0.25">
      <c r="A190" t="s">
        <v>1232</v>
      </c>
      <c r="C190" t="s">
        <v>1233</v>
      </c>
      <c r="D190" t="s">
        <v>1234</v>
      </c>
      <c r="E190" t="s">
        <v>1235</v>
      </c>
      <c r="F190" t="s">
        <v>1236</v>
      </c>
      <c r="G190" s="9" t="s">
        <v>1237</v>
      </c>
      <c r="H190" t="s">
        <v>57</v>
      </c>
      <c r="I190" t="str">
        <f>INDEX(Level[Level],MATCH(PIs[[#This Row],[L]],Level[GUID],0),1)</f>
        <v>Major Must</v>
      </c>
      <c r="N190" t="s">
        <v>1209</v>
      </c>
      <c r="O190" t="str">
        <f>INDEX(allsections[[S]:[Order]],MATCH(PIs[[#This Row],[SGUID]],allsections[SGUID],0),1)</f>
        <v>AQ 18 REPRODUCTION – This section provides the additional principles and criteria specifically to hatcheries, when covered under the certificate.</v>
      </c>
      <c r="P190" t="str">
        <f>INDEX(allsections[[S]:[Order]],MATCH(PIs[[#This Row],[SGUID]],allsections[SGUID],0),2)</f>
        <v>-</v>
      </c>
      <c r="Q190">
        <f>INDEX(allsections[[S]:[Order]],MATCH(PIs[[#This Row],[SGUID]],allsections[SGUID],0),3)</f>
        <v>18</v>
      </c>
      <c r="R190" t="s">
        <v>1231</v>
      </c>
      <c r="S190" t="str">
        <f>INDEX(allsections[[S]:[Order]],MATCH(PIs[[#This Row],[SSGUID]],allsections[SGUID],0),1)</f>
        <v>AQ 18.01 Brood stock and seedlings</v>
      </c>
      <c r="T190" t="str">
        <f>INDEX(allsections[[S]:[Order]],MATCH(PIs[[#This Row],[SSGUID]],allsections[SGUID],0),2)</f>
        <v>Depending on species: ova, smolt, fry, fingerling, larvae, alevin, spat, nauplii and post-larvae, others</v>
      </c>
      <c r="U190" t="str">
        <f>INDEX(S2PQ_relational[],MATCH(PIs[[#This Row],[GUID]],S2PQ_relational[PIGUID],0),2)</f>
        <v>HmBJjNYVqGURZ5d0apAgm</v>
      </c>
      <c r="V190" t="b">
        <v>0</v>
      </c>
    </row>
    <row r="191" spans="1:22" hidden="1" x14ac:dyDescent="0.25">
      <c r="A191" t="s">
        <v>1238</v>
      </c>
      <c r="C191" t="s">
        <v>1239</v>
      </c>
      <c r="D191" t="s">
        <v>1240</v>
      </c>
      <c r="E191" t="s">
        <v>1241</v>
      </c>
      <c r="F191" t="s">
        <v>1242</v>
      </c>
      <c r="G191" t="s">
        <v>1243</v>
      </c>
      <c r="H191" t="s">
        <v>48</v>
      </c>
      <c r="I191" t="str">
        <f>INDEX(Level[Level],MATCH(PIs[[#This Row],[L]],Level[GUID],0),1)</f>
        <v>Minor Must</v>
      </c>
      <c r="N191" t="s">
        <v>1209</v>
      </c>
      <c r="O191" t="str">
        <f>INDEX(allsections[[S]:[Order]],MATCH(PIs[[#This Row],[SGUID]],allsections[SGUID],0),1)</f>
        <v>AQ 18 REPRODUCTION – This section provides the additional principles and criteria specifically to hatcheries, when covered under the certificate.</v>
      </c>
      <c r="P191" t="str">
        <f>INDEX(allsections[[S]:[Order]],MATCH(PIs[[#This Row],[SGUID]],allsections[SGUID],0),2)</f>
        <v>-</v>
      </c>
      <c r="Q191">
        <f>INDEX(allsections[[S]:[Order]],MATCH(PIs[[#This Row],[SGUID]],allsections[SGUID],0),3)</f>
        <v>18</v>
      </c>
      <c r="R191" t="s">
        <v>1224</v>
      </c>
      <c r="S191" t="str">
        <f>INDEX(allsections[[S]:[Order]],MATCH(PIs[[#This Row],[SSGUID]],allsections[SGUID],0),1)</f>
        <v>AQ 18.02 Hatchery management</v>
      </c>
      <c r="T191" t="str">
        <f>INDEX(allsections[[S]:[Order]],MATCH(PIs[[#This Row],[SSGUID]],allsections[SGUID],0),2)</f>
        <v>-</v>
      </c>
      <c r="U191" t="str">
        <f>INDEX(S2PQ_relational[],MATCH(PIs[[#This Row],[GUID]],S2PQ_relational[PIGUID],0),2)</f>
        <v>6HG6XYPsH1coWNMnUs9k4F</v>
      </c>
      <c r="V191" t="b">
        <v>0</v>
      </c>
    </row>
    <row r="192" spans="1:22" hidden="1" x14ac:dyDescent="0.25">
      <c r="A192" t="s">
        <v>1244</v>
      </c>
      <c r="C192" t="s">
        <v>1245</v>
      </c>
      <c r="D192" t="s">
        <v>1246</v>
      </c>
      <c r="E192" t="s">
        <v>1247</v>
      </c>
      <c r="F192" t="s">
        <v>1248</v>
      </c>
      <c r="G192" t="s">
        <v>1249</v>
      </c>
      <c r="H192" t="s">
        <v>57</v>
      </c>
      <c r="I192" t="str">
        <f>INDEX(Level[Level],MATCH(PIs[[#This Row],[L]],Level[GUID],0),1)</f>
        <v>Major Must</v>
      </c>
      <c r="N192" t="s">
        <v>1209</v>
      </c>
      <c r="O192" t="str">
        <f>INDEX(allsections[[S]:[Order]],MATCH(PIs[[#This Row],[SGUID]],allsections[SGUID],0),1)</f>
        <v>AQ 18 REPRODUCTION – This section provides the additional principles and criteria specifically to hatcheries, when covered under the certificate.</v>
      </c>
      <c r="P192" t="str">
        <f>INDEX(allsections[[S]:[Order]],MATCH(PIs[[#This Row],[SGUID]],allsections[SGUID],0),2)</f>
        <v>-</v>
      </c>
      <c r="Q192">
        <f>INDEX(allsections[[S]:[Order]],MATCH(PIs[[#This Row],[SGUID]],allsections[SGUID],0),3)</f>
        <v>18</v>
      </c>
      <c r="R192" t="s">
        <v>1231</v>
      </c>
      <c r="S192" t="str">
        <f>INDEX(allsections[[S]:[Order]],MATCH(PIs[[#This Row],[SSGUID]],allsections[SGUID],0),1)</f>
        <v>AQ 18.01 Brood stock and seedlings</v>
      </c>
      <c r="T192" t="str">
        <f>INDEX(allsections[[S]:[Order]],MATCH(PIs[[#This Row],[SSGUID]],allsections[SGUID],0),2)</f>
        <v>Depending on species: ova, smolt, fry, fingerling, larvae, alevin, spat, nauplii and post-larvae, others</v>
      </c>
      <c r="U192" t="str">
        <f>INDEX(S2PQ_relational[],MATCH(PIs[[#This Row],[GUID]],S2PQ_relational[PIGUID],0),2)</f>
        <v>6HG6XYPsH1coWNMnUs9k4F</v>
      </c>
      <c r="V192" t="b">
        <v>0</v>
      </c>
    </row>
    <row r="193" spans="1:22" ht="409.5" hidden="1" x14ac:dyDescent="0.25">
      <c r="A193" t="s">
        <v>1250</v>
      </c>
      <c r="C193" t="s">
        <v>1251</v>
      </c>
      <c r="D193" t="s">
        <v>1252</v>
      </c>
      <c r="E193" t="s">
        <v>1253</v>
      </c>
      <c r="F193" t="s">
        <v>1254</v>
      </c>
      <c r="G193" s="9" t="s">
        <v>1255</v>
      </c>
      <c r="H193" t="s">
        <v>57</v>
      </c>
      <c r="I193" t="str">
        <f>INDEX(Level[Level],MATCH(PIs[[#This Row],[L]],Level[GUID],0),1)</f>
        <v>Major Must</v>
      </c>
      <c r="N193" t="s">
        <v>1209</v>
      </c>
      <c r="O193" t="str">
        <f>INDEX(allsections[[S]:[Order]],MATCH(PIs[[#This Row],[SGUID]],allsections[SGUID],0),1)</f>
        <v>AQ 18 REPRODUCTION – This section provides the additional principles and criteria specifically to hatcheries, when covered under the certificate.</v>
      </c>
      <c r="P193" t="str">
        <f>INDEX(allsections[[S]:[Order]],MATCH(PIs[[#This Row],[SGUID]],allsections[SGUID],0),2)</f>
        <v>-</v>
      </c>
      <c r="Q193">
        <f>INDEX(allsections[[S]:[Order]],MATCH(PIs[[#This Row],[SGUID]],allsections[SGUID],0),3)</f>
        <v>18</v>
      </c>
      <c r="R193" t="s">
        <v>1231</v>
      </c>
      <c r="S193" t="str">
        <f>INDEX(allsections[[S]:[Order]],MATCH(PIs[[#This Row],[SSGUID]],allsections[SGUID],0),1)</f>
        <v>AQ 18.01 Brood stock and seedlings</v>
      </c>
      <c r="T193" t="str">
        <f>INDEX(allsections[[S]:[Order]],MATCH(PIs[[#This Row],[SSGUID]],allsections[SGUID],0),2)</f>
        <v>Depending on species: ova, smolt, fry, fingerling, larvae, alevin, spat, nauplii and post-larvae, others</v>
      </c>
      <c r="U193" t="str">
        <f>INDEX(S2PQ_relational[],MATCH(PIs[[#This Row],[GUID]],S2PQ_relational[PIGUID],0),2)</f>
        <v>6HG6XYPsH1coWNMnUs9k4F</v>
      </c>
      <c r="V193" t="b">
        <v>1</v>
      </c>
    </row>
    <row r="194" spans="1:22" hidden="1" x14ac:dyDescent="0.25">
      <c r="A194" t="s">
        <v>1256</v>
      </c>
      <c r="C194" t="s">
        <v>1257</v>
      </c>
      <c r="D194" t="s">
        <v>1258</v>
      </c>
      <c r="E194" t="s">
        <v>1259</v>
      </c>
      <c r="F194" t="s">
        <v>1260</v>
      </c>
      <c r="G194" t="s">
        <v>1261</v>
      </c>
      <c r="H194" t="s">
        <v>57</v>
      </c>
      <c r="I194" t="str">
        <f>INDEX(Level[Level],MATCH(PIs[[#This Row],[L]],Level[GUID],0),1)</f>
        <v>Major Must</v>
      </c>
      <c r="N194" t="s">
        <v>478</v>
      </c>
      <c r="O194" t="str">
        <f>INDEX(allsections[[S]:[Order]],MATCH(PIs[[#This Row],[SGUID]],allsections[SGUID],0),1)</f>
        <v>AQ 17 SPECIFICATIONS, NON-CONFORMING PRODUCTS, AND PRODUCT RELEASE AT THE FARM</v>
      </c>
      <c r="P194" t="str">
        <f>INDEX(allsections[[S]:[Order]],MATCH(PIs[[#This Row],[SGUID]],allsections[SGUID],0),2)</f>
        <v>-</v>
      </c>
      <c r="Q194">
        <f>INDEX(allsections[[S]:[Order]],MATCH(PIs[[#This Row],[SGUID]],allsections[SGUID],0),3)</f>
        <v>17</v>
      </c>
      <c r="R194" t="s">
        <v>59</v>
      </c>
      <c r="S194" t="str">
        <f>INDEX(allsections[[S]:[Order]],MATCH(PIs[[#This Row],[SSGUID]],allsections[SGUID],0),1)</f>
        <v>-</v>
      </c>
      <c r="T194" t="str">
        <f>INDEX(allsections[[S]:[Order]],MATCH(PIs[[#This Row],[SSGUID]],allsections[SGUID],0),2)</f>
        <v>-</v>
      </c>
      <c r="U194">
        <f>INDEX(S2PQ_relational[],MATCH(PIs[[#This Row],[GUID]],S2PQ_relational[PIGUID],0),2)</f>
        <v>0</v>
      </c>
      <c r="V194" t="b">
        <v>0</v>
      </c>
    </row>
    <row r="195" spans="1:22" hidden="1" x14ac:dyDescent="0.25">
      <c r="A195" t="s">
        <v>1262</v>
      </c>
      <c r="C195" t="s">
        <v>1263</v>
      </c>
      <c r="D195" t="s">
        <v>1264</v>
      </c>
      <c r="E195" t="s">
        <v>1265</v>
      </c>
      <c r="F195" t="s">
        <v>1266</v>
      </c>
      <c r="G195" t="s">
        <v>1267</v>
      </c>
      <c r="H195" t="s">
        <v>57</v>
      </c>
      <c r="I195" t="str">
        <f>INDEX(Level[Level],MATCH(PIs[[#This Row],[L]],Level[GUID],0),1)</f>
        <v>Major Must</v>
      </c>
      <c r="N195" t="s">
        <v>1209</v>
      </c>
      <c r="O195" t="str">
        <f>INDEX(allsections[[S]:[Order]],MATCH(PIs[[#This Row],[SGUID]],allsections[SGUID],0),1)</f>
        <v>AQ 18 REPRODUCTION – This section provides the additional principles and criteria specifically to hatcheries, when covered under the certificate.</v>
      </c>
      <c r="P195" t="str">
        <f>INDEX(allsections[[S]:[Order]],MATCH(PIs[[#This Row],[SGUID]],allsections[SGUID],0),2)</f>
        <v>-</v>
      </c>
      <c r="Q195">
        <f>INDEX(allsections[[S]:[Order]],MATCH(PIs[[#This Row],[SGUID]],allsections[SGUID],0),3)</f>
        <v>18</v>
      </c>
      <c r="R195" t="s">
        <v>1210</v>
      </c>
      <c r="S195" t="str">
        <f>INDEX(allsections[[S]:[Order]],MATCH(PIs[[#This Row],[SSGUID]],allsections[SGUID],0),1)</f>
        <v>AQ 18.03 Brood fish stripping</v>
      </c>
      <c r="T195" t="str">
        <f>INDEX(allsections[[S]:[Order]],MATCH(PIs[[#This Row],[SSGUID]],allsections[SGUID],0),2)</f>
        <v xml:space="preserve">If brood fish are stripped, this shall be done with consideration for the animals’ welfare.
</v>
      </c>
      <c r="U195" t="str">
        <f>INDEX(S2PQ_relational[],MATCH(PIs[[#This Row],[GUID]],S2PQ_relational[PIGUID],0),2)</f>
        <v>6HG6XYPsH1coWNMnUs9k4F</v>
      </c>
      <c r="V195" t="b">
        <v>0</v>
      </c>
    </row>
    <row r="196" spans="1:22" hidden="1" x14ac:dyDescent="0.25">
      <c r="A196" t="s">
        <v>1268</v>
      </c>
      <c r="C196" t="s">
        <v>1269</v>
      </c>
      <c r="D196" t="s">
        <v>1270</v>
      </c>
      <c r="E196" t="s">
        <v>1271</v>
      </c>
      <c r="F196" t="s">
        <v>1272</v>
      </c>
      <c r="G196" t="s">
        <v>1273</v>
      </c>
      <c r="H196" t="s">
        <v>57</v>
      </c>
      <c r="I196" t="str">
        <f>INDEX(Level[Level],MATCH(PIs[[#This Row],[L]],Level[GUID],0),1)</f>
        <v>Major Must</v>
      </c>
      <c r="N196" t="s">
        <v>66</v>
      </c>
      <c r="O196" t="str">
        <f>INDEX(allsections[[S]:[Order]],MATCH(PIs[[#This Row],[SGUID]],allsections[SGUID],0),1)</f>
        <v>AQ 04 WORKERS’ WELL-BEING: OCCUPATIONAL HEALTH, SAFETY, AND WELFARE</v>
      </c>
      <c r="P196" t="str">
        <f>INDEX(allsections[[S]:[Order]],MATCH(PIs[[#This Row],[SGUID]],allsections[SGUID],0),2)</f>
        <v>Compliance with GRASP is compulsory for the aquaculture scope. Therefore, full compliance with this section is required at all times.</v>
      </c>
      <c r="Q196">
        <f>INDEX(allsections[[S]:[Order]],MATCH(PIs[[#This Row],[SGUID]],allsections[SGUID],0),3)</f>
        <v>4</v>
      </c>
      <c r="R196" t="s">
        <v>67</v>
      </c>
      <c r="S196" t="str">
        <f>INDEX(allsections[[S]:[Order]],MATCH(PIs[[#This Row],[SSGUID]],allsections[SGUID],0),1)</f>
        <v>AQ 04.02 Training and assigned responsibilities</v>
      </c>
      <c r="T196" t="str">
        <f>INDEX(allsections[[S]:[Order]],MATCH(PIs[[#This Row],[SSGUID]],allsections[SGUID],0),2)</f>
        <v>-</v>
      </c>
      <c r="U196">
        <f>INDEX(S2PQ_relational[],MATCH(PIs[[#This Row],[GUID]],S2PQ_relational[PIGUID],0),2)</f>
        <v>0</v>
      </c>
      <c r="V196" t="b">
        <v>0</v>
      </c>
    </row>
    <row r="197" spans="1:22" hidden="1" x14ac:dyDescent="0.25">
      <c r="A197" t="s">
        <v>1274</v>
      </c>
      <c r="C197" t="s">
        <v>1275</v>
      </c>
      <c r="D197" t="s">
        <v>1276</v>
      </c>
      <c r="E197" t="s">
        <v>1277</v>
      </c>
      <c r="F197" t="s">
        <v>1278</v>
      </c>
      <c r="G197" t="s">
        <v>1279</v>
      </c>
      <c r="H197" t="s">
        <v>57</v>
      </c>
      <c r="I197" t="str">
        <f>INDEX(Level[Level],MATCH(PIs[[#This Row],[L]],Level[GUID],0),1)</f>
        <v>Major Must</v>
      </c>
      <c r="N197" t="s">
        <v>306</v>
      </c>
      <c r="O197" t="str">
        <f>INDEX(allsections[[S]:[Order]],MATCH(PIs[[#This Row],[SGUID]],allsections[SGUID],0),1)</f>
        <v>AQ 07 CONSERVATION</v>
      </c>
      <c r="P197" t="str">
        <f>INDEX(allsections[[S]:[Order]],MATCH(PIs[[#This Row],[SGUID]],allsections[SGUID],0),2)</f>
        <v>-</v>
      </c>
      <c r="Q197">
        <f>INDEX(allsections[[S]:[Order]],MATCH(PIs[[#This Row],[SGUID]],allsections[SGUID],0),3)</f>
        <v>7</v>
      </c>
      <c r="R197" t="s">
        <v>1280</v>
      </c>
      <c r="S197" t="str">
        <f>INDEX(allsections[[S]:[Order]],MATCH(PIs[[#This Row],[SSGUID]],allsections[SGUID],0),1)</f>
        <v>AQ 07.02 Predator exclusion plan</v>
      </c>
      <c r="T197" t="str">
        <f>INDEX(allsections[[S]:[Order]],MATCH(PIs[[#This Row],[SSGUID]],allsections[SGUID],0),2)</f>
        <v>-</v>
      </c>
      <c r="U197" t="str">
        <f>INDEX(S2PQ_relational[],MATCH(PIs[[#This Row],[GUID]],S2PQ_relational[PIGUID],0),2)</f>
        <v>3tkOXNPlJXI8cdCmpbmVCq</v>
      </c>
      <c r="V197" t="b">
        <v>0</v>
      </c>
    </row>
    <row r="198" spans="1:22" hidden="1" x14ac:dyDescent="0.25">
      <c r="A198" t="s">
        <v>1281</v>
      </c>
      <c r="C198" t="s">
        <v>1282</v>
      </c>
      <c r="D198" t="s">
        <v>1283</v>
      </c>
      <c r="E198" t="s">
        <v>1284</v>
      </c>
      <c r="F198" t="s">
        <v>1285</v>
      </c>
      <c r="G198" t="s">
        <v>1286</v>
      </c>
      <c r="H198" t="s">
        <v>57</v>
      </c>
      <c r="I198" t="str">
        <f>INDEX(Level[Level],MATCH(PIs[[#This Row],[L]],Level[GUID],0),1)</f>
        <v>Major Must</v>
      </c>
      <c r="N198" t="s">
        <v>306</v>
      </c>
      <c r="O198" t="str">
        <f>INDEX(allsections[[S]:[Order]],MATCH(PIs[[#This Row],[SGUID]],allsections[SGUID],0),1)</f>
        <v>AQ 07 CONSERVATION</v>
      </c>
      <c r="P198" t="str">
        <f>INDEX(allsections[[S]:[Order]],MATCH(PIs[[#This Row],[SGUID]],allsections[SGUID],0),2)</f>
        <v>-</v>
      </c>
      <c r="Q198">
        <f>INDEX(allsections[[S]:[Order]],MATCH(PIs[[#This Row],[SGUID]],allsections[SGUID],0),3)</f>
        <v>7</v>
      </c>
      <c r="R198" t="s">
        <v>1127</v>
      </c>
      <c r="S198" t="str">
        <f>INDEX(allsections[[S]:[Order]],MATCH(PIs[[#This Row],[SSGUID]],allsections[SGUID],0),1)</f>
        <v>AQ 07.04 High conservation value areas</v>
      </c>
      <c r="T198" t="str">
        <f>INDEX(allsections[[S]:[Order]],MATCH(PIs[[#This Row],[SSGUID]],allsections[SGUID],0),2)</f>
        <v>-</v>
      </c>
      <c r="U198" t="str">
        <f>INDEX(S2PQ_relational[],MATCH(PIs[[#This Row],[GUID]],S2PQ_relational[PIGUID],0),2)</f>
        <v>E7qxfv3IC6EeOdY67hqrp</v>
      </c>
      <c r="V198" t="b">
        <v>0</v>
      </c>
    </row>
    <row r="199" spans="1:22" hidden="1" x14ac:dyDescent="0.25">
      <c r="A199" t="s">
        <v>1287</v>
      </c>
      <c r="C199" t="s">
        <v>1288</v>
      </c>
      <c r="D199" t="s">
        <v>1289</v>
      </c>
      <c r="E199" t="s">
        <v>1290</v>
      </c>
      <c r="F199" t="s">
        <v>1291</v>
      </c>
      <c r="G199" t="s">
        <v>1292</v>
      </c>
      <c r="H199" t="s">
        <v>57</v>
      </c>
      <c r="I199" t="str">
        <f>INDEX(Level[Level],MATCH(PIs[[#This Row],[L]],Level[GUID],0),1)</f>
        <v>Major Must</v>
      </c>
      <c r="N199" t="s">
        <v>306</v>
      </c>
      <c r="O199" t="str">
        <f>INDEX(allsections[[S]:[Order]],MATCH(PIs[[#This Row],[SGUID]],allsections[SGUID],0),1)</f>
        <v>AQ 07 CONSERVATION</v>
      </c>
      <c r="P199" t="str">
        <f>INDEX(allsections[[S]:[Order]],MATCH(PIs[[#This Row],[SGUID]],allsections[SGUID],0),2)</f>
        <v>-</v>
      </c>
      <c r="Q199">
        <f>INDEX(allsections[[S]:[Order]],MATCH(PIs[[#This Row],[SGUID]],allsections[SGUID],0),3)</f>
        <v>7</v>
      </c>
      <c r="R199" t="s">
        <v>1280</v>
      </c>
      <c r="S199" t="str">
        <f>INDEX(allsections[[S]:[Order]],MATCH(PIs[[#This Row],[SSGUID]],allsections[SGUID],0),1)</f>
        <v>AQ 07.02 Predator exclusion plan</v>
      </c>
      <c r="T199" t="str">
        <f>INDEX(allsections[[S]:[Order]],MATCH(PIs[[#This Row],[SSGUID]],allsections[SGUID],0),2)</f>
        <v>-</v>
      </c>
      <c r="U199" t="str">
        <f>INDEX(S2PQ_relational[],MATCH(PIs[[#This Row],[GUID]],S2PQ_relational[PIGUID],0),2)</f>
        <v>3tkOXNPlJXI8cdCmpbmVCq</v>
      </c>
      <c r="V199" t="b">
        <v>0</v>
      </c>
    </row>
    <row r="200" spans="1:22" hidden="1" x14ac:dyDescent="0.25">
      <c r="A200" t="s">
        <v>1293</v>
      </c>
      <c r="C200" t="s">
        <v>1294</v>
      </c>
      <c r="D200" t="s">
        <v>1295</v>
      </c>
      <c r="E200" t="s">
        <v>1296</v>
      </c>
      <c r="F200" t="s">
        <v>1297</v>
      </c>
      <c r="G200" t="s">
        <v>1298</v>
      </c>
      <c r="H200" t="s">
        <v>57</v>
      </c>
      <c r="I200" t="str">
        <f>INDEX(Level[Level],MATCH(PIs[[#This Row],[L]],Level[GUID],0),1)</f>
        <v>Major Must</v>
      </c>
      <c r="N200" t="s">
        <v>306</v>
      </c>
      <c r="O200" t="str">
        <f>INDEX(allsections[[S]:[Order]],MATCH(PIs[[#This Row],[SGUID]],allsections[SGUID],0),1)</f>
        <v>AQ 07 CONSERVATION</v>
      </c>
      <c r="P200" t="str">
        <f>INDEX(allsections[[S]:[Order]],MATCH(PIs[[#This Row],[SGUID]],allsections[SGUID],0),2)</f>
        <v>-</v>
      </c>
      <c r="Q200">
        <f>INDEX(allsections[[S]:[Order]],MATCH(PIs[[#This Row],[SGUID]],allsections[SGUID],0),3)</f>
        <v>7</v>
      </c>
      <c r="R200" t="s">
        <v>1127</v>
      </c>
      <c r="S200" t="str">
        <f>INDEX(allsections[[S]:[Order]],MATCH(PIs[[#This Row],[SSGUID]],allsections[SGUID],0),1)</f>
        <v>AQ 07.04 High conservation value areas</v>
      </c>
      <c r="T200" t="str">
        <f>INDEX(allsections[[S]:[Order]],MATCH(PIs[[#This Row],[SSGUID]],allsections[SGUID],0),2)</f>
        <v>-</v>
      </c>
      <c r="U200" t="str">
        <f>INDEX(S2PQ_relational[],MATCH(PIs[[#This Row],[GUID]],S2PQ_relational[PIGUID],0),2)</f>
        <v>E7qxfv3IC6EeOdY67hqrp</v>
      </c>
      <c r="V200" t="b">
        <v>0</v>
      </c>
    </row>
    <row r="201" spans="1:22" ht="409.5" hidden="1" x14ac:dyDescent="0.25">
      <c r="A201" t="s">
        <v>1299</v>
      </c>
      <c r="C201" t="s">
        <v>1300</v>
      </c>
      <c r="D201" t="s">
        <v>1301</v>
      </c>
      <c r="E201" t="s">
        <v>1302</v>
      </c>
      <c r="F201" t="s">
        <v>1303</v>
      </c>
      <c r="G201" s="9" t="s">
        <v>1304</v>
      </c>
      <c r="H201" t="s">
        <v>57</v>
      </c>
      <c r="I201" t="str">
        <f>INDEX(Level[Level],MATCH(PIs[[#This Row],[L]],Level[GUID],0),1)</f>
        <v>Major Must</v>
      </c>
      <c r="N201" t="s">
        <v>306</v>
      </c>
      <c r="O201" t="str">
        <f>INDEX(allsections[[S]:[Order]],MATCH(PIs[[#This Row],[SGUID]],allsections[SGUID],0),1)</f>
        <v>AQ 07 CONSERVATION</v>
      </c>
      <c r="P201" t="str">
        <f>INDEX(allsections[[S]:[Order]],MATCH(PIs[[#This Row],[SGUID]],allsections[SGUID],0),2)</f>
        <v>-</v>
      </c>
      <c r="Q201">
        <f>INDEX(allsections[[S]:[Order]],MATCH(PIs[[#This Row],[SGUID]],allsections[SGUID],0),3)</f>
        <v>7</v>
      </c>
      <c r="R201" t="s">
        <v>1305</v>
      </c>
      <c r="S201" t="str">
        <f>INDEX(allsections[[S]:[Order]],MATCH(PIs[[#This Row],[SSGUID]],allsections[SGUID],0),1)</f>
        <v xml:space="preserve">AQ 07.03 Escapes </v>
      </c>
      <c r="T201" t="str">
        <f>INDEX(allsections[[S]:[Order]],MATCH(PIs[[#This Row],[SSGUID]],allsections[SGUID],0),2)</f>
        <v>-</v>
      </c>
      <c r="U201">
        <f>INDEX(S2PQ_relational[],MATCH(PIs[[#This Row],[GUID]],S2PQ_relational[PIGUID],0),2)</f>
        <v>0</v>
      </c>
      <c r="V201" t="b">
        <v>0</v>
      </c>
    </row>
    <row r="202" spans="1:22" ht="409.5" hidden="1" x14ac:dyDescent="0.25">
      <c r="A202" t="s">
        <v>1306</v>
      </c>
      <c r="C202" t="s">
        <v>1307</v>
      </c>
      <c r="D202" t="s">
        <v>1308</v>
      </c>
      <c r="E202" t="s">
        <v>1309</v>
      </c>
      <c r="F202" t="s">
        <v>1310</v>
      </c>
      <c r="G202" s="9" t="s">
        <v>1311</v>
      </c>
      <c r="H202" t="s">
        <v>57</v>
      </c>
      <c r="I202" t="str">
        <f>INDEX(Level[Level],MATCH(PIs[[#This Row],[L]],Level[GUID],0),1)</f>
        <v>Major Must</v>
      </c>
      <c r="N202" t="s">
        <v>66</v>
      </c>
      <c r="O202" t="str">
        <f>INDEX(allsections[[S]:[Order]],MATCH(PIs[[#This Row],[SGUID]],allsections[SGUID],0),1)</f>
        <v>AQ 04 WORKERS’ WELL-BEING: OCCUPATIONAL HEALTH, SAFETY, AND WELFARE</v>
      </c>
      <c r="P202" t="str">
        <f>INDEX(allsections[[S]:[Order]],MATCH(PIs[[#This Row],[SGUID]],allsections[SGUID],0),2)</f>
        <v>Compliance with GRASP is compulsory for the aquaculture scope. Therefore, full compliance with this section is required at all times.</v>
      </c>
      <c r="Q202">
        <f>INDEX(allsections[[S]:[Order]],MATCH(PIs[[#This Row],[SGUID]],allsections[SGUID],0),3)</f>
        <v>4</v>
      </c>
      <c r="R202" t="s">
        <v>67</v>
      </c>
      <c r="S202" t="str">
        <f>INDEX(allsections[[S]:[Order]],MATCH(PIs[[#This Row],[SSGUID]],allsections[SGUID],0),1)</f>
        <v>AQ 04.02 Training and assigned responsibilities</v>
      </c>
      <c r="T202" t="str">
        <f>INDEX(allsections[[S]:[Order]],MATCH(PIs[[#This Row],[SSGUID]],allsections[SGUID],0),2)</f>
        <v>-</v>
      </c>
      <c r="U202">
        <f>INDEX(S2PQ_relational[],MATCH(PIs[[#This Row],[GUID]],S2PQ_relational[PIGUID],0),2)</f>
        <v>0</v>
      </c>
      <c r="V202" t="b">
        <v>1</v>
      </c>
    </row>
    <row r="203" spans="1:22" ht="409.5" hidden="1" x14ac:dyDescent="0.25">
      <c r="A203" t="s">
        <v>1312</v>
      </c>
      <c r="C203" t="s">
        <v>1313</v>
      </c>
      <c r="D203" t="s">
        <v>1314</v>
      </c>
      <c r="E203" t="s">
        <v>1315</v>
      </c>
      <c r="F203" t="s">
        <v>1316</v>
      </c>
      <c r="G203" s="9" t="s">
        <v>1317</v>
      </c>
      <c r="H203" t="s">
        <v>57</v>
      </c>
      <c r="I203" t="str">
        <f>INDEX(Level[Level],MATCH(PIs[[#This Row],[L]],Level[GUID],0),1)</f>
        <v>Major Must</v>
      </c>
      <c r="N203" t="s">
        <v>306</v>
      </c>
      <c r="O203" t="str">
        <f>INDEX(allsections[[S]:[Order]],MATCH(PIs[[#This Row],[SGUID]],allsections[SGUID],0),1)</f>
        <v>AQ 07 CONSERVATION</v>
      </c>
      <c r="P203" t="str">
        <f>INDEX(allsections[[S]:[Order]],MATCH(PIs[[#This Row],[SGUID]],allsections[SGUID],0),2)</f>
        <v>-</v>
      </c>
      <c r="Q203">
        <f>INDEX(allsections[[S]:[Order]],MATCH(PIs[[#This Row],[SGUID]],allsections[SGUID],0),3)</f>
        <v>7</v>
      </c>
      <c r="R203" t="s">
        <v>1280</v>
      </c>
      <c r="S203" t="str">
        <f>INDEX(allsections[[S]:[Order]],MATCH(PIs[[#This Row],[SSGUID]],allsections[SGUID],0),1)</f>
        <v>AQ 07.02 Predator exclusion plan</v>
      </c>
      <c r="T203" t="str">
        <f>INDEX(allsections[[S]:[Order]],MATCH(PIs[[#This Row],[SSGUID]],allsections[SGUID],0),2)</f>
        <v>-</v>
      </c>
      <c r="U203" t="str">
        <f>INDEX(S2PQ_relational[],MATCH(PIs[[#This Row],[GUID]],S2PQ_relational[PIGUID],0),2)</f>
        <v>3tkOXNPlJXI8cdCmpbmVCq</v>
      </c>
      <c r="V203" t="b">
        <v>0</v>
      </c>
    </row>
    <row r="204" spans="1:22" ht="409.5" hidden="1" x14ac:dyDescent="0.25">
      <c r="A204" t="s">
        <v>1318</v>
      </c>
      <c r="C204" t="s">
        <v>1319</v>
      </c>
      <c r="D204" t="s">
        <v>1320</v>
      </c>
      <c r="E204" t="s">
        <v>1321</v>
      </c>
      <c r="F204" t="s">
        <v>1322</v>
      </c>
      <c r="G204" s="9" t="s">
        <v>1323</v>
      </c>
      <c r="H204" t="s">
        <v>1217</v>
      </c>
      <c r="I204" t="str">
        <f>INDEX(Level[Level],MATCH(PIs[[#This Row],[L]],Level[GUID],0),1)</f>
        <v>Recom.</v>
      </c>
      <c r="N204" t="s">
        <v>306</v>
      </c>
      <c r="O204" t="str">
        <f>INDEX(allsections[[S]:[Order]],MATCH(PIs[[#This Row],[SGUID]],allsections[SGUID],0),1)</f>
        <v>AQ 07 CONSERVATION</v>
      </c>
      <c r="P204" t="str">
        <f>INDEX(allsections[[S]:[Order]],MATCH(PIs[[#This Row],[SGUID]],allsections[SGUID],0),2)</f>
        <v>-</v>
      </c>
      <c r="Q204">
        <f>INDEX(allsections[[S]:[Order]],MATCH(PIs[[#This Row],[SGUID]],allsections[SGUID],0),3)</f>
        <v>7</v>
      </c>
      <c r="R204" t="s">
        <v>1324</v>
      </c>
      <c r="S204" t="str">
        <f>INDEX(allsections[[S]:[Order]],MATCH(PIs[[#This Row],[SSGUID]],allsections[SGUID],0),1)</f>
        <v>AQ 07.01 Impact of farming on the environment and biodiversity</v>
      </c>
      <c r="T204" t="str">
        <f>INDEX(allsections[[S]:[Order]],MATCH(PIs[[#This Row],[SSGUID]],allsections[SGUID],0),2)</f>
        <v>-</v>
      </c>
      <c r="U204">
        <f>INDEX(S2PQ_relational[],MATCH(PIs[[#This Row],[GUID]],S2PQ_relational[PIGUID],0),2)</f>
        <v>0</v>
      </c>
      <c r="V204" t="b">
        <v>0</v>
      </c>
    </row>
    <row r="205" spans="1:22" hidden="1" x14ac:dyDescent="0.25">
      <c r="A205" t="s">
        <v>1325</v>
      </c>
      <c r="C205" t="s">
        <v>1326</v>
      </c>
      <c r="D205" t="s">
        <v>1327</v>
      </c>
      <c r="E205" t="s">
        <v>1328</v>
      </c>
      <c r="F205" t="s">
        <v>1329</v>
      </c>
      <c r="G205" t="s">
        <v>1330</v>
      </c>
      <c r="H205" t="s">
        <v>57</v>
      </c>
      <c r="I205" t="str">
        <f>INDEX(Level[Level],MATCH(PIs[[#This Row],[L]],Level[GUID],0),1)</f>
        <v>Major Must</v>
      </c>
      <c r="N205" t="s">
        <v>1331</v>
      </c>
      <c r="O205" t="str">
        <f>INDEX(allsections[[S]:[Order]],MATCH(PIs[[#This Row],[SGUID]],allsections[SGUID],0),1)</f>
        <v>AQ 06 ENVIRONMENTAL AND BIODIVERSITY MANAGEMENT</v>
      </c>
      <c r="P205" t="str">
        <f>INDEX(allsections[[S]:[Order]],MATCH(PIs[[#This Row],[SGUID]],allsections[SGUID],0),2)</f>
        <v>-</v>
      </c>
      <c r="Q205">
        <f>INDEX(allsections[[S]:[Order]],MATCH(PIs[[#This Row],[SGUID]],allsections[SGUID],0),3)</f>
        <v>6</v>
      </c>
      <c r="R205" t="s">
        <v>1332</v>
      </c>
      <c r="S205" t="str">
        <f>INDEX(allsections[[S]:[Order]],MATCH(PIs[[#This Row],[SSGUID]],allsections[SGUID],0),1)</f>
        <v xml:space="preserve">AQ 06.04 Water usage and disposal 
</v>
      </c>
      <c r="T205" t="str">
        <f>INDEX(allsections[[S]:[Order]],MATCH(PIs[[#This Row],[SSGUID]],allsections[SGUID],0),2)</f>
        <v>Cross-reference with AQ 06.03.02.</v>
      </c>
      <c r="U205">
        <f>INDEX(S2PQ_relational[],MATCH(PIs[[#This Row],[GUID]],S2PQ_relational[PIGUID],0),2)</f>
        <v>0</v>
      </c>
      <c r="V205" t="b">
        <v>0</v>
      </c>
    </row>
    <row r="206" spans="1:22" hidden="1" x14ac:dyDescent="0.25">
      <c r="A206" t="s">
        <v>1333</v>
      </c>
      <c r="C206" t="s">
        <v>1334</v>
      </c>
      <c r="D206" t="s">
        <v>1335</v>
      </c>
      <c r="E206" t="s">
        <v>1336</v>
      </c>
      <c r="F206" t="s">
        <v>1337</v>
      </c>
      <c r="G206" t="s">
        <v>1338</v>
      </c>
      <c r="H206" t="s">
        <v>57</v>
      </c>
      <c r="I206" t="str">
        <f>INDEX(Level[Level],MATCH(PIs[[#This Row],[L]],Level[GUID],0),1)</f>
        <v>Major Must</v>
      </c>
      <c r="N206" t="s">
        <v>306</v>
      </c>
      <c r="O206" t="str">
        <f>INDEX(allsections[[S]:[Order]],MATCH(PIs[[#This Row],[SGUID]],allsections[SGUID],0),1)</f>
        <v>AQ 07 CONSERVATION</v>
      </c>
      <c r="P206" t="str">
        <f>INDEX(allsections[[S]:[Order]],MATCH(PIs[[#This Row],[SGUID]],allsections[SGUID],0),2)</f>
        <v>-</v>
      </c>
      <c r="Q206">
        <f>INDEX(allsections[[S]:[Order]],MATCH(PIs[[#This Row],[SGUID]],allsections[SGUID],0),3)</f>
        <v>7</v>
      </c>
      <c r="R206" t="s">
        <v>1324</v>
      </c>
      <c r="S206" t="str">
        <f>INDEX(allsections[[S]:[Order]],MATCH(PIs[[#This Row],[SSGUID]],allsections[SGUID],0),1)</f>
        <v>AQ 07.01 Impact of farming on the environment and biodiversity</v>
      </c>
      <c r="T206" t="str">
        <f>INDEX(allsections[[S]:[Order]],MATCH(PIs[[#This Row],[SSGUID]],allsections[SGUID],0),2)</f>
        <v>-</v>
      </c>
      <c r="U206">
        <f>INDEX(S2PQ_relational[],MATCH(PIs[[#This Row],[GUID]],S2PQ_relational[PIGUID],0),2)</f>
        <v>0</v>
      </c>
      <c r="V206" t="b">
        <v>0</v>
      </c>
    </row>
    <row r="207" spans="1:22" hidden="1" x14ac:dyDescent="0.25">
      <c r="A207" t="s">
        <v>1339</v>
      </c>
      <c r="C207" t="s">
        <v>1340</v>
      </c>
      <c r="D207" t="s">
        <v>1341</v>
      </c>
      <c r="E207" t="s">
        <v>1342</v>
      </c>
      <c r="F207" t="s">
        <v>1343</v>
      </c>
      <c r="G207" t="s">
        <v>1344</v>
      </c>
      <c r="H207" t="s">
        <v>57</v>
      </c>
      <c r="I207" t="str">
        <f>INDEX(Level[Level],MATCH(PIs[[#This Row],[L]],Level[GUID],0),1)</f>
        <v>Major Must</v>
      </c>
      <c r="N207" t="s">
        <v>1331</v>
      </c>
      <c r="O207" t="str">
        <f>INDEX(allsections[[S]:[Order]],MATCH(PIs[[#This Row],[SGUID]],allsections[SGUID],0),1)</f>
        <v>AQ 06 ENVIRONMENTAL AND BIODIVERSITY MANAGEMENT</v>
      </c>
      <c r="P207" t="str">
        <f>INDEX(allsections[[S]:[Order]],MATCH(PIs[[#This Row],[SGUID]],allsections[SGUID],0),2)</f>
        <v>-</v>
      </c>
      <c r="Q207">
        <f>INDEX(allsections[[S]:[Order]],MATCH(PIs[[#This Row],[SGUID]],allsections[SGUID],0),3)</f>
        <v>6</v>
      </c>
      <c r="R207" t="s">
        <v>1332</v>
      </c>
      <c r="S207" t="str">
        <f>INDEX(allsections[[S]:[Order]],MATCH(PIs[[#This Row],[SSGUID]],allsections[SGUID],0),1)</f>
        <v xml:space="preserve">AQ 06.04 Water usage and disposal 
</v>
      </c>
      <c r="T207" t="str">
        <f>INDEX(allsections[[S]:[Order]],MATCH(PIs[[#This Row],[SSGUID]],allsections[SGUID],0),2)</f>
        <v>Cross-reference with AQ 06.03.02.</v>
      </c>
      <c r="U207">
        <f>INDEX(S2PQ_relational[],MATCH(PIs[[#This Row],[GUID]],S2PQ_relational[PIGUID],0),2)</f>
        <v>0</v>
      </c>
      <c r="V207" t="b">
        <v>0</v>
      </c>
    </row>
    <row r="208" spans="1:22" hidden="1" x14ac:dyDescent="0.25">
      <c r="A208" t="s">
        <v>1345</v>
      </c>
      <c r="C208" t="s">
        <v>1346</v>
      </c>
      <c r="D208" t="s">
        <v>1347</v>
      </c>
      <c r="E208" t="s">
        <v>1348</v>
      </c>
      <c r="F208" t="s">
        <v>1349</v>
      </c>
      <c r="G208" t="s">
        <v>1350</v>
      </c>
      <c r="H208" t="s">
        <v>57</v>
      </c>
      <c r="I208" t="str">
        <f>INDEX(Level[Level],MATCH(PIs[[#This Row],[L]],Level[GUID],0),1)</f>
        <v>Major Must</v>
      </c>
      <c r="N208" t="s">
        <v>1331</v>
      </c>
      <c r="O208" t="str">
        <f>INDEX(allsections[[S]:[Order]],MATCH(PIs[[#This Row],[SGUID]],allsections[SGUID],0),1)</f>
        <v>AQ 06 ENVIRONMENTAL AND BIODIVERSITY MANAGEMENT</v>
      </c>
      <c r="P208" t="str">
        <f>INDEX(allsections[[S]:[Order]],MATCH(PIs[[#This Row],[SGUID]],allsections[SGUID],0),2)</f>
        <v>-</v>
      </c>
      <c r="Q208">
        <f>INDEX(allsections[[S]:[Order]],MATCH(PIs[[#This Row],[SGUID]],allsections[SGUID],0),3)</f>
        <v>6</v>
      </c>
      <c r="R208" t="s">
        <v>1332</v>
      </c>
      <c r="S208" t="str">
        <f>INDEX(allsections[[S]:[Order]],MATCH(PIs[[#This Row],[SSGUID]],allsections[SGUID],0),1)</f>
        <v xml:space="preserve">AQ 06.04 Water usage and disposal 
</v>
      </c>
      <c r="T208" t="str">
        <f>INDEX(allsections[[S]:[Order]],MATCH(PIs[[#This Row],[SSGUID]],allsections[SGUID],0),2)</f>
        <v>Cross-reference with AQ 06.03.02.</v>
      </c>
      <c r="U208" t="str">
        <f>INDEX(S2PQ_relational[],MATCH(PIs[[#This Row],[GUID]],S2PQ_relational[PIGUID],0),2)</f>
        <v>2OUwlCNPiYtQboSNNQPlSp</v>
      </c>
      <c r="V208" t="b">
        <v>0</v>
      </c>
    </row>
    <row r="209" spans="1:22" ht="345" hidden="1" x14ac:dyDescent="0.25">
      <c r="A209" t="s">
        <v>1351</v>
      </c>
      <c r="C209" t="s">
        <v>1352</v>
      </c>
      <c r="D209" t="s">
        <v>1353</v>
      </c>
      <c r="E209" t="s">
        <v>1354</v>
      </c>
      <c r="F209" t="s">
        <v>1355</v>
      </c>
      <c r="G209" s="9" t="s">
        <v>1356</v>
      </c>
      <c r="H209" t="s">
        <v>1217</v>
      </c>
      <c r="I209" t="str">
        <f>INDEX(Level[Level],MATCH(PIs[[#This Row],[L]],Level[GUID],0),1)</f>
        <v>Recom.</v>
      </c>
      <c r="N209" t="s">
        <v>1331</v>
      </c>
      <c r="O209" t="str">
        <f>INDEX(allsections[[S]:[Order]],MATCH(PIs[[#This Row],[SGUID]],allsections[SGUID],0),1)</f>
        <v>AQ 06 ENVIRONMENTAL AND BIODIVERSITY MANAGEMENT</v>
      </c>
      <c r="P209" t="str">
        <f>INDEX(allsections[[S]:[Order]],MATCH(PIs[[#This Row],[SGUID]],allsections[SGUID],0),2)</f>
        <v>-</v>
      </c>
      <c r="Q209">
        <f>INDEX(allsections[[S]:[Order]],MATCH(PIs[[#This Row],[SGUID]],allsections[SGUID],0),3)</f>
        <v>6</v>
      </c>
      <c r="R209" t="s">
        <v>1357</v>
      </c>
      <c r="S209" t="str">
        <f>INDEX(allsections[[S]:[Order]],MATCH(PIs[[#This Row],[SSGUID]],allsections[SGUID],0),1)</f>
        <v>AQ 06.03 Environmental impact and management</v>
      </c>
      <c r="T209" t="str">
        <f>INDEX(allsections[[S]:[Order]],MATCH(PIs[[#This Row],[SSGUID]],allsections[SGUID],0),2)</f>
        <v>-</v>
      </c>
      <c r="U209">
        <f>INDEX(S2PQ_relational[],MATCH(PIs[[#This Row],[GUID]],S2PQ_relational[PIGUID],0),2)</f>
        <v>0</v>
      </c>
      <c r="V209" t="b">
        <v>0</v>
      </c>
    </row>
    <row r="210" spans="1:22" ht="409.5" hidden="1" x14ac:dyDescent="0.25">
      <c r="A210" t="s">
        <v>1358</v>
      </c>
      <c r="C210" t="s">
        <v>1359</v>
      </c>
      <c r="D210" t="s">
        <v>1360</v>
      </c>
      <c r="E210" t="s">
        <v>1361</v>
      </c>
      <c r="F210" t="s">
        <v>1362</v>
      </c>
      <c r="G210" s="9" t="s">
        <v>1363</v>
      </c>
      <c r="H210" t="s">
        <v>57</v>
      </c>
      <c r="I210" t="str">
        <f>INDEX(Level[Level],MATCH(PIs[[#This Row],[L]],Level[GUID],0),1)</f>
        <v>Major Must</v>
      </c>
      <c r="N210" t="s">
        <v>1331</v>
      </c>
      <c r="O210" t="str">
        <f>INDEX(allsections[[S]:[Order]],MATCH(PIs[[#This Row],[SGUID]],allsections[SGUID],0),1)</f>
        <v>AQ 06 ENVIRONMENTAL AND BIODIVERSITY MANAGEMENT</v>
      </c>
      <c r="P210" t="str">
        <f>INDEX(allsections[[S]:[Order]],MATCH(PIs[[#This Row],[SGUID]],allsections[SGUID],0),2)</f>
        <v>-</v>
      </c>
      <c r="Q210">
        <f>INDEX(allsections[[S]:[Order]],MATCH(PIs[[#This Row],[SGUID]],allsections[SGUID],0),3)</f>
        <v>6</v>
      </c>
      <c r="R210" t="s">
        <v>1357</v>
      </c>
      <c r="S210" t="str">
        <f>INDEX(allsections[[S]:[Order]],MATCH(PIs[[#This Row],[SSGUID]],allsections[SGUID],0),1)</f>
        <v>AQ 06.03 Environmental impact and management</v>
      </c>
      <c r="T210" t="str">
        <f>INDEX(allsections[[S]:[Order]],MATCH(PIs[[#This Row],[SSGUID]],allsections[SGUID],0),2)</f>
        <v>-</v>
      </c>
      <c r="U210">
        <f>INDEX(S2PQ_relational[],MATCH(PIs[[#This Row],[GUID]],S2PQ_relational[PIGUID],0),2)</f>
        <v>0</v>
      </c>
      <c r="V210" t="b">
        <v>0</v>
      </c>
    </row>
    <row r="211" spans="1:22" ht="409.5" hidden="1" x14ac:dyDescent="0.25">
      <c r="A211" t="s">
        <v>1364</v>
      </c>
      <c r="C211" t="s">
        <v>1365</v>
      </c>
      <c r="D211" t="s">
        <v>1366</v>
      </c>
      <c r="E211" t="s">
        <v>1367</v>
      </c>
      <c r="F211" t="s">
        <v>1368</v>
      </c>
      <c r="G211" s="9" t="s">
        <v>1369</v>
      </c>
      <c r="H211" t="s">
        <v>57</v>
      </c>
      <c r="I211" t="str">
        <f>INDEX(Level[Level],MATCH(PIs[[#This Row],[L]],Level[GUID],0),1)</f>
        <v>Major Must</v>
      </c>
      <c r="N211" t="s">
        <v>1331</v>
      </c>
      <c r="O211" t="str">
        <f>INDEX(allsections[[S]:[Order]],MATCH(PIs[[#This Row],[SGUID]],allsections[SGUID],0),1)</f>
        <v>AQ 06 ENVIRONMENTAL AND BIODIVERSITY MANAGEMENT</v>
      </c>
      <c r="P211" t="str">
        <f>INDEX(allsections[[S]:[Order]],MATCH(PIs[[#This Row],[SGUID]],allsections[SGUID],0),2)</f>
        <v>-</v>
      </c>
      <c r="Q211">
        <f>INDEX(allsections[[S]:[Order]],MATCH(PIs[[#This Row],[SGUID]],allsections[SGUID],0),3)</f>
        <v>6</v>
      </c>
      <c r="R211" t="s">
        <v>1357</v>
      </c>
      <c r="S211" t="str">
        <f>INDEX(allsections[[S]:[Order]],MATCH(PIs[[#This Row],[SSGUID]],allsections[SGUID],0),1)</f>
        <v>AQ 06.03 Environmental impact and management</v>
      </c>
      <c r="T211" t="str">
        <f>INDEX(allsections[[S]:[Order]],MATCH(PIs[[#This Row],[SSGUID]],allsections[SGUID],0),2)</f>
        <v>-</v>
      </c>
      <c r="U211">
        <f>INDEX(S2PQ_relational[],MATCH(PIs[[#This Row],[GUID]],S2PQ_relational[PIGUID],0),2)</f>
        <v>0</v>
      </c>
      <c r="V211" t="b">
        <v>1</v>
      </c>
    </row>
    <row r="212" spans="1:22" hidden="1" x14ac:dyDescent="0.25">
      <c r="A212" t="s">
        <v>1370</v>
      </c>
      <c r="C212" t="s">
        <v>1371</v>
      </c>
      <c r="D212" t="s">
        <v>1372</v>
      </c>
      <c r="E212" t="s">
        <v>1373</v>
      </c>
      <c r="F212" t="s">
        <v>1374</v>
      </c>
      <c r="G212" t="s">
        <v>1375</v>
      </c>
      <c r="H212" t="s">
        <v>48</v>
      </c>
      <c r="I212" t="str">
        <f>INDEX(Level[Level],MATCH(PIs[[#This Row],[L]],Level[GUID],0),1)</f>
        <v>Minor Must</v>
      </c>
      <c r="N212" t="s">
        <v>1331</v>
      </c>
      <c r="O212" t="str">
        <f>INDEX(allsections[[S]:[Order]],MATCH(PIs[[#This Row],[SGUID]],allsections[SGUID],0),1)</f>
        <v>AQ 06 ENVIRONMENTAL AND BIODIVERSITY MANAGEMENT</v>
      </c>
      <c r="P212" t="str">
        <f>INDEX(allsections[[S]:[Order]],MATCH(PIs[[#This Row],[SGUID]],allsections[SGUID],0),2)</f>
        <v>-</v>
      </c>
      <c r="Q212">
        <f>INDEX(allsections[[S]:[Order]],MATCH(PIs[[#This Row],[SGUID]],allsections[SGUID],0),3)</f>
        <v>6</v>
      </c>
      <c r="R212" t="s">
        <v>1376</v>
      </c>
      <c r="S212" t="str">
        <f>INDEX(allsections[[S]:[Order]],MATCH(PIs[[#This Row],[SSGUID]],allsections[SGUID],0),1)</f>
        <v>AQ 06.02 Waste and pollution action plan</v>
      </c>
      <c r="T212" t="str">
        <f>INDEX(allsections[[S]:[Order]],MATCH(PIs[[#This Row],[SSGUID]],allsections[SGUID],0),2)</f>
        <v>-</v>
      </c>
      <c r="U212">
        <f>INDEX(S2PQ_relational[],MATCH(PIs[[#This Row],[GUID]],S2PQ_relational[PIGUID],0),2)</f>
        <v>0</v>
      </c>
      <c r="V212" t="b">
        <v>0</v>
      </c>
    </row>
    <row r="213" spans="1:22" ht="409.5" hidden="1" x14ac:dyDescent="0.25">
      <c r="A213" t="s">
        <v>1377</v>
      </c>
      <c r="C213" t="s">
        <v>1378</v>
      </c>
      <c r="D213" t="s">
        <v>1379</v>
      </c>
      <c r="E213" t="s">
        <v>1380</v>
      </c>
      <c r="F213" t="s">
        <v>1381</v>
      </c>
      <c r="G213" s="9" t="s">
        <v>1382</v>
      </c>
      <c r="H213" t="s">
        <v>57</v>
      </c>
      <c r="I213" t="str">
        <f>INDEX(Level[Level],MATCH(PIs[[#This Row],[L]],Level[GUID],0),1)</f>
        <v>Major Must</v>
      </c>
      <c r="N213" t="s">
        <v>1331</v>
      </c>
      <c r="O213" t="str">
        <f>INDEX(allsections[[S]:[Order]],MATCH(PIs[[#This Row],[SGUID]],allsections[SGUID],0),1)</f>
        <v>AQ 06 ENVIRONMENTAL AND BIODIVERSITY MANAGEMENT</v>
      </c>
      <c r="P213" t="str">
        <f>INDEX(allsections[[S]:[Order]],MATCH(PIs[[#This Row],[SGUID]],allsections[SGUID],0),2)</f>
        <v>-</v>
      </c>
      <c r="Q213">
        <f>INDEX(allsections[[S]:[Order]],MATCH(PIs[[#This Row],[SGUID]],allsections[SGUID],0),3)</f>
        <v>6</v>
      </c>
      <c r="R213" t="s">
        <v>1357</v>
      </c>
      <c r="S213" t="str">
        <f>INDEX(allsections[[S]:[Order]],MATCH(PIs[[#This Row],[SSGUID]],allsections[SGUID],0),1)</f>
        <v>AQ 06.03 Environmental impact and management</v>
      </c>
      <c r="T213" t="str">
        <f>INDEX(allsections[[S]:[Order]],MATCH(PIs[[#This Row],[SSGUID]],allsections[SGUID],0),2)</f>
        <v>-</v>
      </c>
      <c r="U213">
        <f>INDEX(S2PQ_relational[],MATCH(PIs[[#This Row],[GUID]],S2PQ_relational[PIGUID],0),2)</f>
        <v>0</v>
      </c>
      <c r="V213" t="b">
        <v>1</v>
      </c>
    </row>
    <row r="214" spans="1:22" ht="409.5" hidden="1" x14ac:dyDescent="0.25">
      <c r="A214" t="s">
        <v>1383</v>
      </c>
      <c r="C214" t="s">
        <v>1384</v>
      </c>
      <c r="D214" t="s">
        <v>1385</v>
      </c>
      <c r="E214" t="s">
        <v>1386</v>
      </c>
      <c r="F214" t="s">
        <v>1387</v>
      </c>
      <c r="G214" s="9" t="s">
        <v>1388</v>
      </c>
      <c r="H214" t="s">
        <v>57</v>
      </c>
      <c r="I214" t="str">
        <f>INDEX(Level[Level],MATCH(PIs[[#This Row],[L]],Level[GUID],0),1)</f>
        <v>Major Must</v>
      </c>
      <c r="N214" t="s">
        <v>345</v>
      </c>
      <c r="O214" t="str">
        <f>INDEX(allsections[[S]:[Order]],MATCH(PIs[[#This Row],[SGUID]],allsections[SGUID],0),1)</f>
        <v>AQ 14 FARM MASS BALANCE</v>
      </c>
      <c r="P214" t="str">
        <f>INDEX(allsections[[S]:[Order]],MATCH(PIs[[#This Row],[SGUID]],allsections[SGUID],0),2)</f>
        <v>-</v>
      </c>
      <c r="Q214">
        <f>INDEX(allsections[[S]:[Order]],MATCH(PIs[[#This Row],[SGUID]],allsections[SGUID],0),3)</f>
        <v>14</v>
      </c>
      <c r="R214" t="s">
        <v>59</v>
      </c>
      <c r="S214" t="str">
        <f>INDEX(allsections[[S]:[Order]],MATCH(PIs[[#This Row],[SSGUID]],allsections[SGUID],0),1)</f>
        <v>-</v>
      </c>
      <c r="T214" t="str">
        <f>INDEX(allsections[[S]:[Order]],MATCH(PIs[[#This Row],[SSGUID]],allsections[SGUID],0),2)</f>
        <v>-</v>
      </c>
      <c r="U214">
        <f>INDEX(S2PQ_relational[],MATCH(PIs[[#This Row],[GUID]],S2PQ_relational[PIGUID],0),2)</f>
        <v>0</v>
      </c>
      <c r="V214" t="b">
        <v>1</v>
      </c>
    </row>
    <row r="215" spans="1:22" hidden="1" x14ac:dyDescent="0.25">
      <c r="A215" t="s">
        <v>1389</v>
      </c>
      <c r="C215" t="s">
        <v>1390</v>
      </c>
      <c r="D215" t="s">
        <v>1391</v>
      </c>
      <c r="E215" t="s">
        <v>1392</v>
      </c>
      <c r="F215" t="s">
        <v>1393</v>
      </c>
      <c r="G215" t="s">
        <v>1394</v>
      </c>
      <c r="H215" t="s">
        <v>1217</v>
      </c>
      <c r="I215" t="str">
        <f>INDEX(Level[Level],MATCH(PIs[[#This Row],[L]],Level[GUID],0),1)</f>
        <v>Recom.</v>
      </c>
      <c r="N215" t="s">
        <v>1331</v>
      </c>
      <c r="O215" t="str">
        <f>INDEX(allsections[[S]:[Order]],MATCH(PIs[[#This Row],[SGUID]],allsections[SGUID],0),1)</f>
        <v>AQ 06 ENVIRONMENTAL AND BIODIVERSITY MANAGEMENT</v>
      </c>
      <c r="P215" t="str">
        <f>INDEX(allsections[[S]:[Order]],MATCH(PIs[[#This Row],[SGUID]],allsections[SGUID],0),2)</f>
        <v>-</v>
      </c>
      <c r="Q215">
        <f>INDEX(allsections[[S]:[Order]],MATCH(PIs[[#This Row],[SGUID]],allsections[SGUID],0),3)</f>
        <v>6</v>
      </c>
      <c r="R215" t="s">
        <v>1332</v>
      </c>
      <c r="S215" t="str">
        <f>INDEX(allsections[[S]:[Order]],MATCH(PIs[[#This Row],[SSGUID]],allsections[SGUID],0),1)</f>
        <v xml:space="preserve">AQ 06.04 Water usage and disposal 
</v>
      </c>
      <c r="T215" t="str">
        <f>INDEX(allsections[[S]:[Order]],MATCH(PIs[[#This Row],[SSGUID]],allsections[SGUID],0),2)</f>
        <v>Cross-reference with AQ 06.03.02.</v>
      </c>
      <c r="U215">
        <f>INDEX(S2PQ_relational[],MATCH(PIs[[#This Row],[GUID]],S2PQ_relational[PIGUID],0),2)</f>
        <v>0</v>
      </c>
      <c r="V215" t="b">
        <v>0</v>
      </c>
    </row>
    <row r="216" spans="1:22" ht="409.5" hidden="1" x14ac:dyDescent="0.25">
      <c r="A216" t="s">
        <v>1395</v>
      </c>
      <c r="C216" t="s">
        <v>1396</v>
      </c>
      <c r="D216" t="s">
        <v>1397</v>
      </c>
      <c r="E216" t="s">
        <v>1398</v>
      </c>
      <c r="F216" t="s">
        <v>1399</v>
      </c>
      <c r="G216" s="9" t="s">
        <v>1400</v>
      </c>
      <c r="H216" t="s">
        <v>57</v>
      </c>
      <c r="I216" t="str">
        <f>INDEX(Level[Level],MATCH(PIs[[#This Row],[L]],Level[GUID],0),1)</f>
        <v>Major Must</v>
      </c>
      <c r="N216" t="s">
        <v>66</v>
      </c>
      <c r="O216" t="str">
        <f>INDEX(allsections[[S]:[Order]],MATCH(PIs[[#This Row],[SGUID]],allsections[SGUID],0),1)</f>
        <v>AQ 04 WORKERS’ WELL-BEING: OCCUPATIONAL HEALTH, SAFETY, AND WELFARE</v>
      </c>
      <c r="P216" t="str">
        <f>INDEX(allsections[[S]:[Order]],MATCH(PIs[[#This Row],[SGUID]],allsections[SGUID],0),2)</f>
        <v>Compliance with GRASP is compulsory for the aquaculture scope. Therefore, full compliance with this section is required at all times.</v>
      </c>
      <c r="Q216">
        <f>INDEX(allsections[[S]:[Order]],MATCH(PIs[[#This Row],[SGUID]],allsections[SGUID],0),3)</f>
        <v>4</v>
      </c>
      <c r="R216" t="s">
        <v>299</v>
      </c>
      <c r="S216" t="str">
        <f>INDEX(allsections[[S]:[Order]],MATCH(PIs[[#This Row],[SSGUID]],allsections[SGUID],0),1)</f>
        <v>AQ 04.05 Workers’ welfare</v>
      </c>
      <c r="T216" t="str">
        <f>INDEX(allsections[[S]:[Order]],MATCH(PIs[[#This Row],[SSGUID]],allsections[SGUID],0),2)</f>
        <v>-</v>
      </c>
      <c r="U216">
        <f>INDEX(S2PQ_relational[],MATCH(PIs[[#This Row],[GUID]],S2PQ_relational[PIGUID],0),2)</f>
        <v>0</v>
      </c>
      <c r="V216" t="b">
        <v>1</v>
      </c>
    </row>
    <row r="217" spans="1:22" ht="409.5" hidden="1" x14ac:dyDescent="0.25">
      <c r="A217" t="s">
        <v>1401</v>
      </c>
      <c r="C217" t="s">
        <v>1402</v>
      </c>
      <c r="D217" t="s">
        <v>1403</v>
      </c>
      <c r="E217" t="s">
        <v>1404</v>
      </c>
      <c r="F217" t="s">
        <v>1405</v>
      </c>
      <c r="G217" s="9" t="s">
        <v>1406</v>
      </c>
      <c r="H217" t="s">
        <v>57</v>
      </c>
      <c r="I217" t="str">
        <f>INDEX(Level[Level],MATCH(PIs[[#This Row],[L]],Level[GUID],0),1)</f>
        <v>Major Must</v>
      </c>
      <c r="N217" t="s">
        <v>66</v>
      </c>
      <c r="O217" t="str">
        <f>INDEX(allsections[[S]:[Order]],MATCH(PIs[[#This Row],[SGUID]],allsections[SGUID],0),1)</f>
        <v>AQ 04 WORKERS’ WELL-BEING: OCCUPATIONAL HEALTH, SAFETY, AND WELFARE</v>
      </c>
      <c r="P217" t="str">
        <f>INDEX(allsections[[S]:[Order]],MATCH(PIs[[#This Row],[SGUID]],allsections[SGUID],0),2)</f>
        <v>Compliance with GRASP is compulsory for the aquaculture scope. Therefore, full compliance with this section is required at all times.</v>
      </c>
      <c r="Q217">
        <f>INDEX(allsections[[S]:[Order]],MATCH(PIs[[#This Row],[SGUID]],allsections[SGUID],0),3)</f>
        <v>4</v>
      </c>
      <c r="R217" t="s">
        <v>1407</v>
      </c>
      <c r="S217" t="str">
        <f>INDEX(allsections[[S]:[Order]],MATCH(PIs[[#This Row],[SSGUID]],allsections[SGUID],0),1)</f>
        <v>AQ 04.04 Personal protective equipment</v>
      </c>
      <c r="T217" t="str">
        <f>INDEX(allsections[[S]:[Order]],MATCH(PIs[[#This Row],[SSGUID]],allsections[SGUID],0),2)</f>
        <v>-</v>
      </c>
      <c r="U217">
        <f>INDEX(S2PQ_relational[],MATCH(PIs[[#This Row],[GUID]],S2PQ_relational[PIGUID],0),2)</f>
        <v>0</v>
      </c>
      <c r="V217" t="b">
        <v>1</v>
      </c>
    </row>
    <row r="218" spans="1:22" hidden="1" x14ac:dyDescent="0.25">
      <c r="A218" t="s">
        <v>1408</v>
      </c>
      <c r="C218" t="s">
        <v>1409</v>
      </c>
      <c r="D218" t="s">
        <v>1410</v>
      </c>
      <c r="E218" t="s">
        <v>1411</v>
      </c>
      <c r="F218" t="s">
        <v>1412</v>
      </c>
      <c r="G218" t="s">
        <v>1413</v>
      </c>
      <c r="H218" t="s">
        <v>48</v>
      </c>
      <c r="I218" t="str">
        <f>INDEX(Level[Level],MATCH(PIs[[#This Row],[L]],Level[GUID],0),1)</f>
        <v>Minor Must</v>
      </c>
      <c r="N218" t="s">
        <v>1140</v>
      </c>
      <c r="O218" t="str">
        <f>INDEX(allsections[[S]:[Order]],MATCH(PIs[[#This Row],[SGUID]],allsections[SGUID],0),1)</f>
        <v xml:space="preserve">AQ 19 CHEMICAL COMPOUNDS
</v>
      </c>
      <c r="P218" t="str">
        <f>INDEX(allsections[[S]:[Order]],MATCH(PIs[[#This Row],[SGUID]],allsections[SGUID],0),2)</f>
        <v>Refer to the introduction, section “Chemical compounds.”</v>
      </c>
      <c r="Q218">
        <f>INDEX(allsections[[S]:[Order]],MATCH(PIs[[#This Row],[SGUID]],allsections[SGUID],0),3)</f>
        <v>19</v>
      </c>
      <c r="R218" t="s">
        <v>1414</v>
      </c>
      <c r="S218" t="str">
        <f>INDEX(allsections[[S]:[Order]],MATCH(PIs[[#This Row],[SSGUID]],allsections[SGUID],0),1)</f>
        <v>AQ 19.03 Transport of chemical compounds</v>
      </c>
      <c r="T218" t="str">
        <f>INDEX(allsections[[S]:[Order]],MATCH(PIs[[#This Row],[SSGUID]],allsections[SGUID],0),2)</f>
        <v>-</v>
      </c>
      <c r="U218">
        <f>INDEX(S2PQ_relational[],MATCH(PIs[[#This Row],[GUID]],S2PQ_relational[PIGUID],0),2)</f>
        <v>0</v>
      </c>
      <c r="V218" t="b">
        <v>0</v>
      </c>
    </row>
    <row r="219" spans="1:22" ht="409.5" hidden="1" x14ac:dyDescent="0.25">
      <c r="A219" t="s">
        <v>1415</v>
      </c>
      <c r="C219" t="s">
        <v>1416</v>
      </c>
      <c r="D219" t="s">
        <v>1417</v>
      </c>
      <c r="E219" t="s">
        <v>1418</v>
      </c>
      <c r="F219" t="s">
        <v>1419</v>
      </c>
      <c r="G219" s="9" t="s">
        <v>1420</v>
      </c>
      <c r="H219" t="s">
        <v>57</v>
      </c>
      <c r="I219" t="str">
        <f>INDEX(Level[Level],MATCH(PIs[[#This Row],[L]],Level[GUID],0),1)</f>
        <v>Major Must</v>
      </c>
      <c r="N219" t="s">
        <v>1421</v>
      </c>
      <c r="O219" t="str">
        <f>INDEX(allsections[[S]:[Order]],MATCH(PIs[[#This Row],[SGUID]],allsections[SGUID],0),1)</f>
        <v>AQ 05 OUTSOURCED ACTIVITIES (SUBCONTRACTORS)</v>
      </c>
      <c r="P219" t="str">
        <f>INDEX(allsections[[S]:[Order]],MATCH(PIs[[#This Row],[SGUID]],allsections[SGUID],0),2)</f>
        <v>Subcontracting is the practice of assigning, or outsourcing, part of the obligations and tasks under a contract to another party known as a subcontractor.</v>
      </c>
      <c r="Q219">
        <f>INDEX(allsections[[S]:[Order]],MATCH(PIs[[#This Row],[SGUID]],allsections[SGUID],0),3)</f>
        <v>5</v>
      </c>
      <c r="R219" t="s">
        <v>59</v>
      </c>
      <c r="S219" t="str">
        <f>INDEX(allsections[[S]:[Order]],MATCH(PIs[[#This Row],[SSGUID]],allsections[SGUID],0),1)</f>
        <v>-</v>
      </c>
      <c r="T219" t="str">
        <f>INDEX(allsections[[S]:[Order]],MATCH(PIs[[#This Row],[SSGUID]],allsections[SGUID],0),2)</f>
        <v>-</v>
      </c>
      <c r="U219" t="str">
        <f>INDEX(S2PQ_relational[],MATCH(PIs[[#This Row],[GUID]],S2PQ_relational[PIGUID],0),2)</f>
        <v>6rVGlQMqVGC3FYZ6gfnm7N</v>
      </c>
      <c r="V219" t="b">
        <v>0</v>
      </c>
    </row>
    <row r="220" spans="1:22" ht="409.5" hidden="1" x14ac:dyDescent="0.25">
      <c r="A220" t="s">
        <v>1422</v>
      </c>
      <c r="C220" t="s">
        <v>1423</v>
      </c>
      <c r="D220" t="s">
        <v>1424</v>
      </c>
      <c r="E220" t="s">
        <v>1425</v>
      </c>
      <c r="F220" t="s">
        <v>1426</v>
      </c>
      <c r="G220" s="9" t="s">
        <v>1427</v>
      </c>
      <c r="H220" t="s">
        <v>57</v>
      </c>
      <c r="I220" t="str">
        <f>INDEX(Level[Level],MATCH(PIs[[#This Row],[L]],Level[GUID],0),1)</f>
        <v>Major Must</v>
      </c>
      <c r="N220" t="s">
        <v>1140</v>
      </c>
      <c r="O220" t="str">
        <f>INDEX(allsections[[S]:[Order]],MATCH(PIs[[#This Row],[SGUID]],allsections[SGUID],0),1)</f>
        <v xml:space="preserve">AQ 19 CHEMICAL COMPOUNDS
</v>
      </c>
      <c r="P220" t="str">
        <f>INDEX(allsections[[S]:[Order]],MATCH(PIs[[#This Row],[SGUID]],allsections[SGUID],0),2)</f>
        <v>Refer to the introduction, section “Chemical compounds.”</v>
      </c>
      <c r="Q220">
        <f>INDEX(allsections[[S]:[Order]],MATCH(PIs[[#This Row],[SGUID]],allsections[SGUID],0),3)</f>
        <v>19</v>
      </c>
      <c r="R220" t="s">
        <v>1141</v>
      </c>
      <c r="S220" t="str">
        <f>INDEX(allsections[[S]:[Order]],MATCH(PIs[[#This Row],[SSGUID]],allsections[SGUID],0),1)</f>
        <v>AQ 19.01 Chemical compound storage</v>
      </c>
      <c r="T220" t="str">
        <f>INDEX(allsections[[S]:[Order]],MATCH(PIs[[#This Row],[SSGUID]],allsections[SGUID],0),2)</f>
        <v>-</v>
      </c>
      <c r="U220">
        <f>INDEX(S2PQ_relational[],MATCH(PIs[[#This Row],[GUID]],S2PQ_relational[PIGUID],0),2)</f>
        <v>0</v>
      </c>
      <c r="V220" t="b">
        <v>1</v>
      </c>
    </row>
    <row r="221" spans="1:22" hidden="1" x14ac:dyDescent="0.25">
      <c r="A221" t="s">
        <v>1428</v>
      </c>
      <c r="C221" t="s">
        <v>1429</v>
      </c>
      <c r="D221" t="s">
        <v>1430</v>
      </c>
      <c r="E221" t="s">
        <v>1431</v>
      </c>
      <c r="F221" t="s">
        <v>1432</v>
      </c>
      <c r="G221" t="s">
        <v>1433</v>
      </c>
      <c r="H221" t="s">
        <v>57</v>
      </c>
      <c r="I221" t="str">
        <f>INDEX(Level[Level],MATCH(PIs[[#This Row],[L]],Level[GUID],0),1)</f>
        <v>Major Must</v>
      </c>
      <c r="N221" t="s">
        <v>66</v>
      </c>
      <c r="O221" t="str">
        <f>INDEX(allsections[[S]:[Order]],MATCH(PIs[[#This Row],[SGUID]],allsections[SGUID],0),1)</f>
        <v>AQ 04 WORKERS’ WELL-BEING: OCCUPATIONAL HEALTH, SAFETY, AND WELFARE</v>
      </c>
      <c r="P221" t="str">
        <f>INDEX(allsections[[S]:[Order]],MATCH(PIs[[#This Row],[SGUID]],allsections[SGUID],0),2)</f>
        <v>Compliance with GRASP is compulsory for the aquaculture scope. Therefore, full compliance with this section is required at all times.</v>
      </c>
      <c r="Q221">
        <f>INDEX(allsections[[S]:[Order]],MATCH(PIs[[#This Row],[SGUID]],allsections[SGUID],0),3)</f>
        <v>4</v>
      </c>
      <c r="R221" t="s">
        <v>299</v>
      </c>
      <c r="S221" t="str">
        <f>INDEX(allsections[[S]:[Order]],MATCH(PIs[[#This Row],[SSGUID]],allsections[SGUID],0),1)</f>
        <v>AQ 04.05 Workers’ welfare</v>
      </c>
      <c r="T221" t="str">
        <f>INDEX(allsections[[S]:[Order]],MATCH(PIs[[#This Row],[SSGUID]],allsections[SGUID],0),2)</f>
        <v>-</v>
      </c>
      <c r="U221">
        <f>INDEX(S2PQ_relational[],MATCH(PIs[[#This Row],[GUID]],S2PQ_relational[PIGUID],0),2)</f>
        <v>0</v>
      </c>
      <c r="V221" t="b">
        <v>0</v>
      </c>
    </row>
    <row r="222" spans="1:22" ht="300" hidden="1" x14ac:dyDescent="0.25">
      <c r="A222" t="s">
        <v>1434</v>
      </c>
      <c r="C222" t="s">
        <v>1435</v>
      </c>
      <c r="D222" t="s">
        <v>1436</v>
      </c>
      <c r="E222" t="s">
        <v>1437</v>
      </c>
      <c r="F222" t="s">
        <v>1438</v>
      </c>
      <c r="G222" s="9" t="s">
        <v>1439</v>
      </c>
      <c r="H222" t="s">
        <v>57</v>
      </c>
      <c r="I222" t="str">
        <f>INDEX(Level[Level],MATCH(PIs[[#This Row],[L]],Level[GUID],0),1)</f>
        <v>Major Must</v>
      </c>
      <c r="N222" t="s">
        <v>372</v>
      </c>
      <c r="O222" t="str">
        <f>INDEX(allsections[[S]:[Order]],MATCH(PIs[[#This Row],[SGUID]],allsections[SGUID],0),1)</f>
        <v>AQ 02 INTERNAL DOCUMENTATION</v>
      </c>
      <c r="P222" t="str">
        <f>INDEX(allsections[[S]:[Order]],MATCH(PIs[[#This Row],[SGUID]],allsections[SGUID],0),2)</f>
        <v>-</v>
      </c>
      <c r="Q222">
        <f>INDEX(allsections[[S]:[Order]],MATCH(PIs[[#This Row],[SGUID]],allsections[SGUID],0),3)</f>
        <v>2</v>
      </c>
      <c r="R222" t="s">
        <v>59</v>
      </c>
      <c r="S222" t="str">
        <f>INDEX(allsections[[S]:[Order]],MATCH(PIs[[#This Row],[SSGUID]],allsections[SGUID],0),1)</f>
        <v>-</v>
      </c>
      <c r="T222" t="str">
        <f>INDEX(allsections[[S]:[Order]],MATCH(PIs[[#This Row],[SSGUID]],allsections[SGUID],0),2)</f>
        <v>-</v>
      </c>
      <c r="U222" t="str">
        <f>INDEX(S2PQ_relational[],MATCH(PIs[[#This Row],[GUID]],S2PQ_relational[PIGUID],0),2)</f>
        <v>4BTizipklqYDFGtwSbitgG</v>
      </c>
      <c r="V222" t="b">
        <v>1</v>
      </c>
    </row>
    <row r="223" spans="1:22" ht="409.5" hidden="1" x14ac:dyDescent="0.25">
      <c r="A223" t="s">
        <v>1440</v>
      </c>
      <c r="C223" t="s">
        <v>1441</v>
      </c>
      <c r="D223" t="s">
        <v>1442</v>
      </c>
      <c r="E223" t="s">
        <v>1443</v>
      </c>
      <c r="F223" t="s">
        <v>1444</v>
      </c>
      <c r="G223" s="9" t="s">
        <v>1445</v>
      </c>
      <c r="H223" t="s">
        <v>57</v>
      </c>
      <c r="I223" t="str">
        <f>INDEX(Level[Level],MATCH(PIs[[#This Row],[L]],Level[GUID],0),1)</f>
        <v>Major Must</v>
      </c>
      <c r="N223" t="s">
        <v>393</v>
      </c>
      <c r="O223" t="str">
        <f>INDEX(allsections[[S]:[Order]],MATCH(PIs[[#This Row],[SGUID]],allsections[SGUID],0),1)</f>
        <v>AQ 03 HYGIENE</v>
      </c>
      <c r="P223" t="str">
        <f>INDEX(allsections[[S]:[Order]],MATCH(PIs[[#This Row],[SGUID]],allsections[SGUID],0),2)</f>
        <v>-</v>
      </c>
      <c r="Q223">
        <f>INDEX(allsections[[S]:[Order]],MATCH(PIs[[#This Row],[SGUID]],allsections[SGUID],0),3)</f>
        <v>3</v>
      </c>
      <c r="R223" t="s">
        <v>59</v>
      </c>
      <c r="S223" t="str">
        <f>INDEX(allsections[[S]:[Order]],MATCH(PIs[[#This Row],[SSGUID]],allsections[SGUID],0),1)</f>
        <v>-</v>
      </c>
      <c r="T223" t="str">
        <f>INDEX(allsections[[S]:[Order]],MATCH(PIs[[#This Row],[SSGUID]],allsections[SGUID],0),2)</f>
        <v>-</v>
      </c>
      <c r="U223">
        <f>INDEX(S2PQ_relational[],MATCH(PIs[[#This Row],[GUID]],S2PQ_relational[PIGUID],0),2)</f>
        <v>0</v>
      </c>
      <c r="V223" t="b">
        <v>1</v>
      </c>
    </row>
    <row r="224" spans="1:22" ht="409.5" hidden="1" x14ac:dyDescent="0.25">
      <c r="A224" t="s">
        <v>1446</v>
      </c>
      <c r="C224" t="s">
        <v>1447</v>
      </c>
      <c r="D224" t="s">
        <v>1448</v>
      </c>
      <c r="E224" t="s">
        <v>1449</v>
      </c>
      <c r="F224" t="s">
        <v>1450</v>
      </c>
      <c r="G224" s="9" t="s">
        <v>1451</v>
      </c>
      <c r="H224" t="s">
        <v>57</v>
      </c>
      <c r="I224" t="str">
        <f>INDEX(Level[Level],MATCH(PIs[[#This Row],[L]],Level[GUID],0),1)</f>
        <v>Major Must</v>
      </c>
      <c r="N224" t="s">
        <v>320</v>
      </c>
      <c r="O224" t="str">
        <f>INDEX(allsections[[S]:[Order]],MATCH(PIs[[#This Row],[SGUID]],allsections[SGUID],0),1)</f>
        <v>AQ 13 PARALLEL OWNERSHIP</v>
      </c>
      <c r="P224" t="str">
        <f>INDEX(allsections[[S]:[Order]],MATCH(PIs[[#This Row],[SGUID]],allsections[SGUID],0),2)</f>
        <v>This section applies to all producers who need to register for parallel ownership (where products originating from certified and noncertified production processes are produced and/or owned by one legal entity). It does not apply to producers who want to achieve certification for 100% of the production processes of all products in their GLOBALG.A.P. scope and buy none of those products from other producers (with certification or not).</v>
      </c>
      <c r="Q224">
        <f>INDEX(allsections[[S]:[Order]],MATCH(PIs[[#This Row],[SGUID]],allsections[SGUID],0),3)</f>
        <v>13</v>
      </c>
      <c r="R224" t="s">
        <v>59</v>
      </c>
      <c r="S224" t="str">
        <f>INDEX(allsections[[S]:[Order]],MATCH(PIs[[#This Row],[SSGUID]],allsections[SGUID],0),1)</f>
        <v>-</v>
      </c>
      <c r="T224" t="str">
        <f>INDEX(allsections[[S]:[Order]],MATCH(PIs[[#This Row],[SSGUID]],allsections[SGUID],0),2)</f>
        <v>-</v>
      </c>
      <c r="U224" t="str">
        <f>INDEX(S2PQ_relational[],MATCH(PIs[[#This Row],[GUID]],S2PQ_relational[PIGUID],0),2)</f>
        <v>5Zj36WQjqx5IY1YhvXpcbV</v>
      </c>
      <c r="V224" t="b">
        <v>0</v>
      </c>
    </row>
    <row r="225" spans="1:22" ht="409.5" hidden="1" x14ac:dyDescent="0.25">
      <c r="A225" t="s">
        <v>1452</v>
      </c>
      <c r="C225" t="s">
        <v>1453</v>
      </c>
      <c r="D225" t="s">
        <v>1454</v>
      </c>
      <c r="E225" t="s">
        <v>1455</v>
      </c>
      <c r="F225" t="s">
        <v>1456</v>
      </c>
      <c r="G225" s="9" t="s">
        <v>1457</v>
      </c>
      <c r="H225" t="s">
        <v>57</v>
      </c>
      <c r="I225" t="str">
        <f>INDEX(Level[Level],MATCH(PIs[[#This Row],[L]],Level[GUID],0),1)</f>
        <v>Major Must</v>
      </c>
      <c r="N225" t="s">
        <v>1458</v>
      </c>
      <c r="O225" t="str">
        <f>INDEX(allsections[[S]:[Order]],MATCH(PIs[[#This Row],[SGUID]],allsections[SGUID],0),1)</f>
        <v>AQ 01 SITE HISTORY AND SITE MANAGEMENT</v>
      </c>
      <c r="P225" t="str">
        <f>INDEX(allsections[[S]:[Order]],MATCH(PIs[[#This Row],[SGUID]],allsections[SGUID],0),2)</f>
        <v>-</v>
      </c>
      <c r="Q225">
        <f>INDEX(allsections[[S]:[Order]],MATCH(PIs[[#This Row],[SGUID]],allsections[SGUID],0),3)</f>
        <v>1</v>
      </c>
      <c r="R225" t="s">
        <v>1459</v>
      </c>
      <c r="S225" t="str">
        <f>INDEX(allsections[[S]:[Order]],MATCH(PIs[[#This Row],[SSGUID]],allsections[SGUID],0),1)</f>
        <v>AQ 01.03 Legislative framework</v>
      </c>
      <c r="T225" t="str">
        <f>INDEX(allsections[[S]:[Order]],MATCH(PIs[[#This Row],[SSGUID]],allsections[SGUID],0),2)</f>
        <v>-</v>
      </c>
      <c r="U225">
        <f>INDEX(S2PQ_relational[],MATCH(PIs[[#This Row],[GUID]],S2PQ_relational[PIGUID],0),2)</f>
        <v>0</v>
      </c>
      <c r="V225" t="b">
        <v>1</v>
      </c>
    </row>
    <row r="226" spans="1:22" ht="409.5" hidden="1" x14ac:dyDescent="0.25">
      <c r="A226" t="s">
        <v>1460</v>
      </c>
      <c r="C226" t="s">
        <v>1461</v>
      </c>
      <c r="D226" t="s">
        <v>1462</v>
      </c>
      <c r="E226" t="s">
        <v>1463</v>
      </c>
      <c r="F226" t="s">
        <v>1464</v>
      </c>
      <c r="G226" s="9" t="s">
        <v>1465</v>
      </c>
      <c r="H226" t="s">
        <v>57</v>
      </c>
      <c r="I226" t="str">
        <f>INDEX(Level[Level],MATCH(PIs[[#This Row],[L]],Level[GUID],0),1)</f>
        <v>Major Must</v>
      </c>
      <c r="N226" t="s">
        <v>372</v>
      </c>
      <c r="O226" t="str">
        <f>INDEX(allsections[[S]:[Order]],MATCH(PIs[[#This Row],[SGUID]],allsections[SGUID],0),1)</f>
        <v>AQ 02 INTERNAL DOCUMENTATION</v>
      </c>
      <c r="P226" t="str">
        <f>INDEX(allsections[[S]:[Order]],MATCH(PIs[[#This Row],[SGUID]],allsections[SGUID],0),2)</f>
        <v>-</v>
      </c>
      <c r="Q226">
        <f>INDEX(allsections[[S]:[Order]],MATCH(PIs[[#This Row],[SGUID]],allsections[SGUID],0),3)</f>
        <v>2</v>
      </c>
      <c r="R226" t="s">
        <v>59</v>
      </c>
      <c r="S226" t="str">
        <f>INDEX(allsections[[S]:[Order]],MATCH(PIs[[#This Row],[SSGUID]],allsections[SGUID],0),1)</f>
        <v>-</v>
      </c>
      <c r="T226" t="str">
        <f>INDEX(allsections[[S]:[Order]],MATCH(PIs[[#This Row],[SSGUID]],allsections[SGUID],0),2)</f>
        <v>-</v>
      </c>
      <c r="U226">
        <f>INDEX(S2PQ_relational[],MATCH(PIs[[#This Row],[GUID]],S2PQ_relational[PIGUID],0),2)</f>
        <v>0</v>
      </c>
      <c r="V226" t="b">
        <v>1</v>
      </c>
    </row>
    <row r="227" spans="1:22" ht="409.5" hidden="1" x14ac:dyDescent="0.25">
      <c r="A227" t="s">
        <v>1466</v>
      </c>
      <c r="C227" t="s">
        <v>1467</v>
      </c>
      <c r="D227" t="s">
        <v>1468</v>
      </c>
      <c r="E227" t="s">
        <v>1469</v>
      </c>
      <c r="F227" t="s">
        <v>1470</v>
      </c>
      <c r="G227" s="9" t="s">
        <v>1471</v>
      </c>
      <c r="H227" t="s">
        <v>57</v>
      </c>
      <c r="I227" t="str">
        <f>INDEX(Level[Level],MATCH(PIs[[#This Row],[L]],Level[GUID],0),1)</f>
        <v>Major Must</v>
      </c>
      <c r="N227" t="s">
        <v>372</v>
      </c>
      <c r="O227" t="str">
        <f>INDEX(allsections[[S]:[Order]],MATCH(PIs[[#This Row],[SGUID]],allsections[SGUID],0),1)</f>
        <v>AQ 02 INTERNAL DOCUMENTATION</v>
      </c>
      <c r="P227" t="str">
        <f>INDEX(allsections[[S]:[Order]],MATCH(PIs[[#This Row],[SGUID]],allsections[SGUID],0),2)</f>
        <v>-</v>
      </c>
      <c r="Q227">
        <f>INDEX(allsections[[S]:[Order]],MATCH(PIs[[#This Row],[SGUID]],allsections[SGUID],0),3)</f>
        <v>2</v>
      </c>
      <c r="R227" t="s">
        <v>59</v>
      </c>
      <c r="S227" t="str">
        <f>INDEX(allsections[[S]:[Order]],MATCH(PIs[[#This Row],[SSGUID]],allsections[SGUID],0),1)</f>
        <v>-</v>
      </c>
      <c r="T227" t="str">
        <f>INDEX(allsections[[S]:[Order]],MATCH(PIs[[#This Row],[SSGUID]],allsections[SGUID],0),2)</f>
        <v>-</v>
      </c>
      <c r="U227">
        <f>INDEX(S2PQ_relational[],MATCH(PIs[[#This Row],[GUID]],S2PQ_relational[PIGUID],0),2)</f>
        <v>0</v>
      </c>
      <c r="V227" t="b">
        <v>1</v>
      </c>
    </row>
    <row r="228" spans="1:22" ht="409.5" hidden="1" x14ac:dyDescent="0.25">
      <c r="A228" t="s">
        <v>1472</v>
      </c>
      <c r="C228" t="s">
        <v>1473</v>
      </c>
      <c r="D228" t="s">
        <v>1474</v>
      </c>
      <c r="E228" t="s">
        <v>1475</v>
      </c>
      <c r="F228" t="s">
        <v>1476</v>
      </c>
      <c r="G228" s="9" t="s">
        <v>1477</v>
      </c>
      <c r="H228" t="s">
        <v>57</v>
      </c>
      <c r="I228" t="str">
        <f>INDEX(Level[Level],MATCH(PIs[[#This Row],[L]],Level[GUID],0),1)</f>
        <v>Major Must</v>
      </c>
      <c r="N228" t="s">
        <v>1458</v>
      </c>
      <c r="O228" t="str">
        <f>INDEX(allsections[[S]:[Order]],MATCH(PIs[[#This Row],[SGUID]],allsections[SGUID],0),1)</f>
        <v>AQ 01 SITE HISTORY AND SITE MANAGEMENT</v>
      </c>
      <c r="P228" t="str">
        <f>INDEX(allsections[[S]:[Order]],MATCH(PIs[[#This Row],[SGUID]],allsections[SGUID],0),2)</f>
        <v>-</v>
      </c>
      <c r="Q228">
        <f>INDEX(allsections[[S]:[Order]],MATCH(PIs[[#This Row],[SGUID]],allsections[SGUID],0),3)</f>
        <v>1</v>
      </c>
      <c r="R228" t="s">
        <v>1478</v>
      </c>
      <c r="S228" t="str">
        <f>INDEX(allsections[[S]:[Order]],MATCH(PIs[[#This Row],[SSGUID]],allsections[SGUID],0),1)</f>
        <v>AQ 01.02 Site management</v>
      </c>
      <c r="T228" t="str">
        <f>INDEX(allsections[[S]:[Order]],MATCH(PIs[[#This Row],[SSGUID]],allsections[SGUID],0),2)</f>
        <v>-</v>
      </c>
      <c r="U228">
        <f>INDEX(S2PQ_relational[],MATCH(PIs[[#This Row],[GUID]],S2PQ_relational[PIGUID],0),2)</f>
        <v>0</v>
      </c>
      <c r="V228" t="b">
        <v>0</v>
      </c>
    </row>
    <row r="229" spans="1:22" hidden="1" x14ac:dyDescent="0.25">
      <c r="A229" t="s">
        <v>1479</v>
      </c>
      <c r="C229" t="s">
        <v>1480</v>
      </c>
      <c r="D229" t="s">
        <v>1481</v>
      </c>
      <c r="E229" t="s">
        <v>1482</v>
      </c>
      <c r="F229" t="s">
        <v>1483</v>
      </c>
      <c r="G229" t="s">
        <v>1484</v>
      </c>
      <c r="H229" t="s">
        <v>57</v>
      </c>
      <c r="I229" t="str">
        <f>INDEX(Level[Level],MATCH(PIs[[#This Row],[L]],Level[GUID],0),1)</f>
        <v>Major Must</v>
      </c>
      <c r="N229" t="s">
        <v>1209</v>
      </c>
      <c r="O229" t="str">
        <f>INDEX(allsections[[S]:[Order]],MATCH(PIs[[#This Row],[SGUID]],allsections[SGUID],0),1)</f>
        <v>AQ 18 REPRODUCTION – This section provides the additional principles and criteria specifically to hatcheries, when covered under the certificate.</v>
      </c>
      <c r="P229" t="str">
        <f>INDEX(allsections[[S]:[Order]],MATCH(PIs[[#This Row],[SGUID]],allsections[SGUID],0),2)</f>
        <v>-</v>
      </c>
      <c r="Q229">
        <f>INDEX(allsections[[S]:[Order]],MATCH(PIs[[#This Row],[SGUID]],allsections[SGUID],0),3)</f>
        <v>18</v>
      </c>
      <c r="R229" t="s">
        <v>1231</v>
      </c>
      <c r="S229" t="str">
        <f>INDEX(allsections[[S]:[Order]],MATCH(PIs[[#This Row],[SSGUID]],allsections[SGUID],0),1)</f>
        <v>AQ 18.01 Brood stock and seedlings</v>
      </c>
      <c r="T229" t="str">
        <f>INDEX(allsections[[S]:[Order]],MATCH(PIs[[#This Row],[SSGUID]],allsections[SGUID],0),2)</f>
        <v>Depending on species: ova, smolt, fry, fingerling, larvae, alevin, spat, nauplii and post-larvae, others</v>
      </c>
      <c r="U229" t="str">
        <f>INDEX(S2PQ_relational[],MATCH(PIs[[#This Row],[GUID]],S2PQ_relational[PIGUID],0),2)</f>
        <v>6HG6XYPsH1coWNMnUs9k4F</v>
      </c>
      <c r="V229" t="b">
        <v>0</v>
      </c>
    </row>
    <row r="230" spans="1:22" ht="409.5" hidden="1" x14ac:dyDescent="0.25">
      <c r="A230" t="s">
        <v>1485</v>
      </c>
      <c r="C230" t="s">
        <v>1486</v>
      </c>
      <c r="D230" t="s">
        <v>1487</v>
      </c>
      <c r="E230" t="s">
        <v>1488</v>
      </c>
      <c r="F230" t="s">
        <v>1489</v>
      </c>
      <c r="G230" s="9" t="s">
        <v>1490</v>
      </c>
      <c r="H230" t="s">
        <v>57</v>
      </c>
      <c r="I230" t="str">
        <f>INDEX(Level[Level],MATCH(PIs[[#This Row],[L]],Level[GUID],0),1)</f>
        <v>Major Must</v>
      </c>
      <c r="N230" t="s">
        <v>1458</v>
      </c>
      <c r="O230" t="str">
        <f>INDEX(allsections[[S]:[Order]],MATCH(PIs[[#This Row],[SGUID]],allsections[SGUID],0),1)</f>
        <v>AQ 01 SITE HISTORY AND SITE MANAGEMENT</v>
      </c>
      <c r="P230" t="str">
        <f>INDEX(allsections[[S]:[Order]],MATCH(PIs[[#This Row],[SGUID]],allsections[SGUID],0),2)</f>
        <v>-</v>
      </c>
      <c r="Q230">
        <f>INDEX(allsections[[S]:[Order]],MATCH(PIs[[#This Row],[SGUID]],allsections[SGUID],0),3)</f>
        <v>1</v>
      </c>
      <c r="R230" t="s">
        <v>1459</v>
      </c>
      <c r="S230" t="str">
        <f>INDEX(allsections[[S]:[Order]],MATCH(PIs[[#This Row],[SSGUID]],allsections[SGUID],0),1)</f>
        <v>AQ 01.03 Legislative framework</v>
      </c>
      <c r="T230" t="str">
        <f>INDEX(allsections[[S]:[Order]],MATCH(PIs[[#This Row],[SSGUID]],allsections[SGUID],0),2)</f>
        <v>-</v>
      </c>
      <c r="U230">
        <f>INDEX(S2PQ_relational[],MATCH(PIs[[#This Row],[GUID]],S2PQ_relational[PIGUID],0),2)</f>
        <v>0</v>
      </c>
      <c r="V230" t="b">
        <v>1</v>
      </c>
    </row>
    <row r="231" spans="1:22" hidden="1" x14ac:dyDescent="0.25">
      <c r="A231" t="s">
        <v>1491</v>
      </c>
      <c r="C231" t="s">
        <v>1492</v>
      </c>
      <c r="D231" t="s">
        <v>1493</v>
      </c>
      <c r="E231" t="s">
        <v>1494</v>
      </c>
      <c r="F231" t="s">
        <v>1495</v>
      </c>
      <c r="G231" t="s">
        <v>1496</v>
      </c>
      <c r="H231" t="s">
        <v>57</v>
      </c>
      <c r="I231" t="str">
        <f>INDEX(Level[Level],MATCH(PIs[[#This Row],[L]],Level[GUID],0),1)</f>
        <v>Major Must</v>
      </c>
      <c r="N231" t="s">
        <v>320</v>
      </c>
      <c r="O231" t="str">
        <f>INDEX(allsections[[S]:[Order]],MATCH(PIs[[#This Row],[SGUID]],allsections[SGUID],0),1)</f>
        <v>AQ 13 PARALLEL OWNERSHIP</v>
      </c>
      <c r="P231" t="str">
        <f>INDEX(allsections[[S]:[Order]],MATCH(PIs[[#This Row],[SGUID]],allsections[SGUID],0),2)</f>
        <v>This section applies to all producers who need to register for parallel ownership (where products originating from certified and noncertified production processes are produced and/or owned by one legal entity). It does not apply to producers who want to achieve certification for 100% of the production processes of all products in their GLOBALG.A.P. scope and buy none of those products from other producers (with certification or not).</v>
      </c>
      <c r="Q231">
        <f>INDEX(allsections[[S]:[Order]],MATCH(PIs[[#This Row],[SGUID]],allsections[SGUID],0),3)</f>
        <v>13</v>
      </c>
      <c r="R231" t="s">
        <v>59</v>
      </c>
      <c r="S231" t="str">
        <f>INDEX(allsections[[S]:[Order]],MATCH(PIs[[#This Row],[SSGUID]],allsections[SGUID],0),1)</f>
        <v>-</v>
      </c>
      <c r="T231" t="str">
        <f>INDEX(allsections[[S]:[Order]],MATCH(PIs[[#This Row],[SSGUID]],allsections[SGUID],0),2)</f>
        <v>-</v>
      </c>
      <c r="U231" t="str">
        <f>INDEX(S2PQ_relational[],MATCH(PIs[[#This Row],[GUID]],S2PQ_relational[PIGUID],0),2)</f>
        <v>5Zj36WQjqx5IY1YhvXpcbV</v>
      </c>
      <c r="V231" t="b">
        <v>0</v>
      </c>
    </row>
    <row r="232" spans="1:22" hidden="1" x14ac:dyDescent="0.25">
      <c r="A232" t="s">
        <v>1497</v>
      </c>
      <c r="C232" t="s">
        <v>1498</v>
      </c>
      <c r="D232" t="s">
        <v>1499</v>
      </c>
      <c r="E232" t="s">
        <v>1500</v>
      </c>
      <c r="F232" t="s">
        <v>1501</v>
      </c>
      <c r="G232" t="s">
        <v>1502</v>
      </c>
      <c r="H232" t="s">
        <v>48</v>
      </c>
      <c r="I232" t="str">
        <f>INDEX(Level[Level],MATCH(PIs[[#This Row],[L]],Level[GUID],0),1)</f>
        <v>Minor Must</v>
      </c>
      <c r="N232" t="s">
        <v>306</v>
      </c>
      <c r="O232" t="str">
        <f>INDEX(allsections[[S]:[Order]],MATCH(PIs[[#This Row],[SGUID]],allsections[SGUID],0),1)</f>
        <v>AQ 07 CONSERVATION</v>
      </c>
      <c r="P232" t="str">
        <f>INDEX(allsections[[S]:[Order]],MATCH(PIs[[#This Row],[SGUID]],allsections[SGUID],0),2)</f>
        <v>-</v>
      </c>
      <c r="Q232">
        <f>INDEX(allsections[[S]:[Order]],MATCH(PIs[[#This Row],[SGUID]],allsections[SGUID],0),3)</f>
        <v>7</v>
      </c>
      <c r="R232" t="s">
        <v>307</v>
      </c>
      <c r="S232" t="str">
        <f>INDEX(allsections[[S]:[Order]],MATCH(PIs[[#This Row],[SSGUID]],allsections[SGUID],0),1)</f>
        <v>AQ 07.06 Energy efficiency</v>
      </c>
      <c r="T232" t="str">
        <f>INDEX(allsections[[S]:[Order]],MATCH(PIs[[#This Row],[SSGUID]],allsections[SGUID],0),2)</f>
        <v>Farming equipment shall be selected and maintained for optimum energy efficiency. The use of renewable energy sources should be encouraged.</v>
      </c>
      <c r="U232">
        <f>INDEX(S2PQ_relational[],MATCH(PIs[[#This Row],[GUID]],S2PQ_relational[PIGUID],0),2)</f>
        <v>0</v>
      </c>
      <c r="V232" t="b">
        <v>0</v>
      </c>
    </row>
    <row r="233" spans="1:22" hidden="1" x14ac:dyDescent="0.25">
      <c r="A233" t="s">
        <v>1503</v>
      </c>
      <c r="C233" t="s">
        <v>1504</v>
      </c>
      <c r="D233" t="s">
        <v>1505</v>
      </c>
      <c r="E233" t="s">
        <v>1506</v>
      </c>
      <c r="F233" t="s">
        <v>1507</v>
      </c>
      <c r="G233" t="s">
        <v>1508</v>
      </c>
      <c r="H233" t="s">
        <v>1217</v>
      </c>
      <c r="I233" t="str">
        <f>INDEX(Level[Level],MATCH(PIs[[#This Row],[L]],Level[GUID],0),1)</f>
        <v>Recom.</v>
      </c>
      <c r="N233" t="s">
        <v>306</v>
      </c>
      <c r="O233" t="str">
        <f>INDEX(allsections[[S]:[Order]],MATCH(PIs[[#This Row],[SGUID]],allsections[SGUID],0),1)</f>
        <v>AQ 07 CONSERVATION</v>
      </c>
      <c r="P233" t="str">
        <f>INDEX(allsections[[S]:[Order]],MATCH(PIs[[#This Row],[SGUID]],allsections[SGUID],0),2)</f>
        <v>-</v>
      </c>
      <c r="Q233">
        <f>INDEX(allsections[[S]:[Order]],MATCH(PIs[[#This Row],[SGUID]],allsections[SGUID],0),3)</f>
        <v>7</v>
      </c>
      <c r="R233" t="s">
        <v>1509</v>
      </c>
      <c r="S233" t="str">
        <f>INDEX(allsections[[S]:[Order]],MATCH(PIs[[#This Row],[SSGUID]],allsections[SGUID],0),1)</f>
        <v>AQ 07.05 Ecological upgrading of unproductive sites</v>
      </c>
      <c r="T233" t="str">
        <f>INDEX(allsections[[S]:[Order]],MATCH(PIs[[#This Row],[SSGUID]],allsections[SGUID],0),2)</f>
        <v>-</v>
      </c>
      <c r="U233">
        <f>INDEX(S2PQ_relational[],MATCH(PIs[[#This Row],[GUID]],S2PQ_relational[PIGUID],0),2)</f>
        <v>0</v>
      </c>
      <c r="V233" t="b">
        <v>0</v>
      </c>
    </row>
    <row r="234" spans="1:22" hidden="1" x14ac:dyDescent="0.25">
      <c r="A234" t="s">
        <v>1510</v>
      </c>
      <c r="C234" t="s">
        <v>1511</v>
      </c>
      <c r="D234" t="s">
        <v>1512</v>
      </c>
      <c r="E234" t="s">
        <v>1513</v>
      </c>
      <c r="F234" t="s">
        <v>1514</v>
      </c>
      <c r="G234" t="s">
        <v>1515</v>
      </c>
      <c r="H234" t="s">
        <v>48</v>
      </c>
      <c r="I234" t="str">
        <f>INDEX(Level[Level],MATCH(PIs[[#This Row],[L]],Level[GUID],0),1)</f>
        <v>Minor Must</v>
      </c>
      <c r="N234" t="s">
        <v>66</v>
      </c>
      <c r="O234" t="str">
        <f>INDEX(allsections[[S]:[Order]],MATCH(PIs[[#This Row],[SGUID]],allsections[SGUID],0),1)</f>
        <v>AQ 04 WORKERS’ WELL-BEING: OCCUPATIONAL HEALTH, SAFETY, AND WELFARE</v>
      </c>
      <c r="P234" t="str">
        <f>INDEX(allsections[[S]:[Order]],MATCH(PIs[[#This Row],[SGUID]],allsections[SGUID],0),2)</f>
        <v>Compliance with GRASP is compulsory for the aquaculture scope. Therefore, full compliance with this section is required at all times.</v>
      </c>
      <c r="Q234">
        <f>INDEX(allsections[[S]:[Order]],MATCH(PIs[[#This Row],[SGUID]],allsections[SGUID],0),3)</f>
        <v>4</v>
      </c>
      <c r="R234" t="s">
        <v>299</v>
      </c>
      <c r="S234" t="str">
        <f>INDEX(allsections[[S]:[Order]],MATCH(PIs[[#This Row],[SSGUID]],allsections[SGUID],0),1)</f>
        <v>AQ 04.05 Workers’ welfare</v>
      </c>
      <c r="T234" t="str">
        <f>INDEX(allsections[[S]:[Order]],MATCH(PIs[[#This Row],[SSGUID]],allsections[SGUID],0),2)</f>
        <v>-</v>
      </c>
      <c r="U234" t="str">
        <f>INDEX(S2PQ_relational[],MATCH(PIs[[#This Row],[GUID]],S2PQ_relational[PIGUID],0),2)</f>
        <v>4xEBhF3r3NXC3qkTE8lx1a</v>
      </c>
      <c r="V234" t="b">
        <v>0</v>
      </c>
    </row>
    <row r="235" spans="1:22" ht="315" hidden="1" x14ac:dyDescent="0.25">
      <c r="A235" t="s">
        <v>1516</v>
      </c>
      <c r="C235" t="s">
        <v>1517</v>
      </c>
      <c r="D235" t="s">
        <v>1518</v>
      </c>
      <c r="E235" t="s">
        <v>1519</v>
      </c>
      <c r="F235" t="s">
        <v>1520</v>
      </c>
      <c r="G235" s="9" t="s">
        <v>1521</v>
      </c>
      <c r="H235" t="s">
        <v>57</v>
      </c>
      <c r="I235" t="str">
        <f>INDEX(Level[Level],MATCH(PIs[[#This Row],[L]],Level[GUID],0),1)</f>
        <v>Major Must</v>
      </c>
      <c r="N235" t="s">
        <v>1458</v>
      </c>
      <c r="O235" t="str">
        <f>INDEX(allsections[[S]:[Order]],MATCH(PIs[[#This Row],[SGUID]],allsections[SGUID],0),1)</f>
        <v>AQ 01 SITE HISTORY AND SITE MANAGEMENT</v>
      </c>
      <c r="P235" t="str">
        <f>INDEX(allsections[[S]:[Order]],MATCH(PIs[[#This Row],[SGUID]],allsections[SGUID],0),2)</f>
        <v>-</v>
      </c>
      <c r="Q235">
        <f>INDEX(allsections[[S]:[Order]],MATCH(PIs[[#This Row],[SGUID]],allsections[SGUID],0),3)</f>
        <v>1</v>
      </c>
      <c r="R235" t="s">
        <v>1522</v>
      </c>
      <c r="S235" t="str">
        <f>INDEX(allsections[[S]:[Order]],MATCH(PIs[[#This Row],[SSGUID]],allsections[SGUID],0),1)</f>
        <v>AQ 01.01 Site history</v>
      </c>
      <c r="T235" t="str">
        <f>INDEX(allsections[[S]:[Order]],MATCH(PIs[[#This Row],[SSGUID]],allsections[SGUID],0),2)</f>
        <v>-</v>
      </c>
      <c r="U235">
        <f>INDEX(S2PQ_relational[],MATCH(PIs[[#This Row],[GUID]],S2PQ_relational[PIGUID],0),2)</f>
        <v>0</v>
      </c>
      <c r="V235" t="b">
        <v>1</v>
      </c>
    </row>
    <row r="236" spans="1:22" ht="409.5" hidden="1" x14ac:dyDescent="0.25">
      <c r="A236" t="s">
        <v>1523</v>
      </c>
      <c r="C236" t="s">
        <v>1524</v>
      </c>
      <c r="D236" t="s">
        <v>1525</v>
      </c>
      <c r="E236" t="s">
        <v>1526</v>
      </c>
      <c r="F236" t="s">
        <v>1527</v>
      </c>
      <c r="G236" s="9" t="s">
        <v>1528</v>
      </c>
      <c r="H236" t="s">
        <v>57</v>
      </c>
      <c r="I236" t="str">
        <f>INDEX(Level[Level],MATCH(PIs[[#This Row],[L]],Level[GUID],0),1)</f>
        <v>Major Must</v>
      </c>
      <c r="N236" t="s">
        <v>1458</v>
      </c>
      <c r="O236" t="str">
        <f>INDEX(allsections[[S]:[Order]],MATCH(PIs[[#This Row],[SGUID]],allsections[SGUID],0),1)</f>
        <v>AQ 01 SITE HISTORY AND SITE MANAGEMENT</v>
      </c>
      <c r="P236" t="str">
        <f>INDEX(allsections[[S]:[Order]],MATCH(PIs[[#This Row],[SGUID]],allsections[SGUID],0),2)</f>
        <v>-</v>
      </c>
      <c r="Q236">
        <f>INDEX(allsections[[S]:[Order]],MATCH(PIs[[#This Row],[SGUID]],allsections[SGUID],0),3)</f>
        <v>1</v>
      </c>
      <c r="R236" t="s">
        <v>1522</v>
      </c>
      <c r="S236" t="str">
        <f>INDEX(allsections[[S]:[Order]],MATCH(PIs[[#This Row],[SSGUID]],allsections[SGUID],0),1)</f>
        <v>AQ 01.01 Site history</v>
      </c>
      <c r="T236" t="str">
        <f>INDEX(allsections[[S]:[Order]],MATCH(PIs[[#This Row],[SSGUID]],allsections[SGUID],0),2)</f>
        <v>-</v>
      </c>
      <c r="U236">
        <f>INDEX(S2PQ_relational[],MATCH(PIs[[#This Row],[GUID]],S2PQ_relational[PIGUID],0),2)</f>
        <v>0</v>
      </c>
      <c r="V236" t="b">
        <v>1</v>
      </c>
    </row>
    <row r="237" spans="1:22" hidden="1" x14ac:dyDescent="0.25">
      <c r="A237" t="s">
        <v>1529</v>
      </c>
      <c r="C237" t="s">
        <v>1530</v>
      </c>
      <c r="D237" t="s">
        <v>1531</v>
      </c>
      <c r="E237" t="s">
        <v>1532</v>
      </c>
      <c r="F237" t="s">
        <v>1533</v>
      </c>
      <c r="G237" t="s">
        <v>1534</v>
      </c>
      <c r="H237" t="s">
        <v>57</v>
      </c>
      <c r="I237" t="str">
        <f>INDEX(Level[Level],MATCH(PIs[[#This Row],[L]],Level[GUID],0),1)</f>
        <v>Major Must</v>
      </c>
      <c r="N237" t="s">
        <v>1331</v>
      </c>
      <c r="O237" t="str">
        <f>INDEX(allsections[[S]:[Order]],MATCH(PIs[[#This Row],[SGUID]],allsections[SGUID],0),1)</f>
        <v>AQ 06 ENVIRONMENTAL AND BIODIVERSITY MANAGEMENT</v>
      </c>
      <c r="P237" t="str">
        <f>INDEX(allsections[[S]:[Order]],MATCH(PIs[[#This Row],[SGUID]],allsections[SGUID],0),2)</f>
        <v>-</v>
      </c>
      <c r="Q237">
        <f>INDEX(allsections[[S]:[Order]],MATCH(PIs[[#This Row],[SGUID]],allsections[SGUID],0),3)</f>
        <v>6</v>
      </c>
      <c r="R237" t="s">
        <v>1376</v>
      </c>
      <c r="S237" t="str">
        <f>INDEX(allsections[[S]:[Order]],MATCH(PIs[[#This Row],[SSGUID]],allsections[SGUID],0),1)</f>
        <v>AQ 06.02 Waste and pollution action plan</v>
      </c>
      <c r="T237" t="str">
        <f>INDEX(allsections[[S]:[Order]],MATCH(PIs[[#This Row],[SSGUID]],allsections[SGUID],0),2)</f>
        <v>-</v>
      </c>
      <c r="U237">
        <f>INDEX(S2PQ_relational[],MATCH(PIs[[#This Row],[GUID]],S2PQ_relational[PIGUID],0),2)</f>
        <v>0</v>
      </c>
      <c r="V237" t="b">
        <v>0</v>
      </c>
    </row>
    <row r="238" spans="1:22" ht="409.5" hidden="1" x14ac:dyDescent="0.25">
      <c r="A238" t="s">
        <v>1535</v>
      </c>
      <c r="C238" t="s">
        <v>1536</v>
      </c>
      <c r="D238" t="s">
        <v>1537</v>
      </c>
      <c r="E238" t="s">
        <v>1538</v>
      </c>
      <c r="F238" t="s">
        <v>1539</v>
      </c>
      <c r="G238" s="9" t="s">
        <v>1540</v>
      </c>
      <c r="H238" t="s">
        <v>57</v>
      </c>
      <c r="I238" t="str">
        <f>INDEX(Level[Level],MATCH(PIs[[#This Row],[L]],Level[GUID],0),1)</f>
        <v>Major Must</v>
      </c>
      <c r="N238" t="s">
        <v>1458</v>
      </c>
      <c r="O238" t="str">
        <f>INDEX(allsections[[S]:[Order]],MATCH(PIs[[#This Row],[SGUID]],allsections[SGUID],0),1)</f>
        <v>AQ 01 SITE HISTORY AND SITE MANAGEMENT</v>
      </c>
      <c r="P238" t="str">
        <f>INDEX(allsections[[S]:[Order]],MATCH(PIs[[#This Row],[SGUID]],allsections[SGUID],0),2)</f>
        <v>-</v>
      </c>
      <c r="Q238">
        <f>INDEX(allsections[[S]:[Order]],MATCH(PIs[[#This Row],[SGUID]],allsections[SGUID],0),3)</f>
        <v>1</v>
      </c>
      <c r="R238" t="s">
        <v>1478</v>
      </c>
      <c r="S238" t="str">
        <f>INDEX(allsections[[S]:[Order]],MATCH(PIs[[#This Row],[SSGUID]],allsections[SGUID],0),1)</f>
        <v>AQ 01.02 Site management</v>
      </c>
      <c r="T238" t="str">
        <f>INDEX(allsections[[S]:[Order]],MATCH(PIs[[#This Row],[SSGUID]],allsections[SGUID],0),2)</f>
        <v>-</v>
      </c>
      <c r="U238">
        <f>INDEX(S2PQ_relational[],MATCH(PIs[[#This Row],[GUID]],S2PQ_relational[PIGUID],0),2)</f>
        <v>0</v>
      </c>
      <c r="V238" t="b">
        <v>0</v>
      </c>
    </row>
    <row r="239" spans="1:22" hidden="1" x14ac:dyDescent="0.25">
      <c r="A239" t="s">
        <v>1541</v>
      </c>
      <c r="C239" t="s">
        <v>1542</v>
      </c>
      <c r="D239" t="s">
        <v>1543</v>
      </c>
      <c r="E239" t="s">
        <v>1544</v>
      </c>
      <c r="F239" t="s">
        <v>1545</v>
      </c>
      <c r="G239" t="s">
        <v>1546</v>
      </c>
      <c r="H239" t="s">
        <v>57</v>
      </c>
      <c r="I239" t="str">
        <f>INDEX(Level[Level],MATCH(PIs[[#This Row],[L]],Level[GUID],0),1)</f>
        <v>Major Must</v>
      </c>
      <c r="N239" t="s">
        <v>1458</v>
      </c>
      <c r="O239" t="str">
        <f>INDEX(allsections[[S]:[Order]],MATCH(PIs[[#This Row],[SGUID]],allsections[SGUID],0),1)</f>
        <v>AQ 01 SITE HISTORY AND SITE MANAGEMENT</v>
      </c>
      <c r="P239" t="str">
        <f>INDEX(allsections[[S]:[Order]],MATCH(PIs[[#This Row],[SGUID]],allsections[SGUID],0),2)</f>
        <v>-</v>
      </c>
      <c r="Q239">
        <f>INDEX(allsections[[S]:[Order]],MATCH(PIs[[#This Row],[SGUID]],allsections[SGUID],0),3)</f>
        <v>1</v>
      </c>
      <c r="R239" t="s">
        <v>1478</v>
      </c>
      <c r="S239" t="str">
        <f>INDEX(allsections[[S]:[Order]],MATCH(PIs[[#This Row],[SSGUID]],allsections[SGUID],0),1)</f>
        <v>AQ 01.02 Site management</v>
      </c>
      <c r="T239" t="str">
        <f>INDEX(allsections[[S]:[Order]],MATCH(PIs[[#This Row],[SSGUID]],allsections[SGUID],0),2)</f>
        <v>-</v>
      </c>
      <c r="U239">
        <f>INDEX(S2PQ_relational[],MATCH(PIs[[#This Row],[GUID]],S2PQ_relational[PIGUID],0),2)</f>
        <v>0</v>
      </c>
      <c r="V239" t="b">
        <v>0</v>
      </c>
    </row>
    <row r="240" spans="1:22" hidden="1" x14ac:dyDescent="0.25">
      <c r="A240" t="s">
        <v>1547</v>
      </c>
      <c r="C240" t="s">
        <v>1548</v>
      </c>
      <c r="D240" t="s">
        <v>1549</v>
      </c>
      <c r="E240" t="s">
        <v>1550</v>
      </c>
      <c r="F240" t="s">
        <v>1551</v>
      </c>
      <c r="G240" t="s">
        <v>1552</v>
      </c>
      <c r="H240" t="s">
        <v>57</v>
      </c>
      <c r="I240" t="str">
        <f>INDEX(Level[Level],MATCH(PIs[[#This Row],[L]],Level[GUID],0),1)</f>
        <v>Major Must</v>
      </c>
      <c r="N240" t="s">
        <v>1331</v>
      </c>
      <c r="O240" t="str">
        <f>INDEX(allsections[[S]:[Order]],MATCH(PIs[[#This Row],[SGUID]],allsections[SGUID],0),1)</f>
        <v>AQ 06 ENVIRONMENTAL AND BIODIVERSITY MANAGEMENT</v>
      </c>
      <c r="P240" t="str">
        <f>INDEX(allsections[[S]:[Order]],MATCH(PIs[[#This Row],[SGUID]],allsections[SGUID],0),2)</f>
        <v>-</v>
      </c>
      <c r="Q240">
        <f>INDEX(allsections[[S]:[Order]],MATCH(PIs[[#This Row],[SGUID]],allsections[SGUID],0),3)</f>
        <v>6</v>
      </c>
      <c r="R240" t="s">
        <v>1376</v>
      </c>
      <c r="S240" t="str">
        <f>INDEX(allsections[[S]:[Order]],MATCH(PIs[[#This Row],[SSGUID]],allsections[SGUID],0),1)</f>
        <v>AQ 06.02 Waste and pollution action plan</v>
      </c>
      <c r="T240" t="str">
        <f>INDEX(allsections[[S]:[Order]],MATCH(PIs[[#This Row],[SSGUID]],allsections[SGUID],0),2)</f>
        <v>-</v>
      </c>
      <c r="U240">
        <f>INDEX(S2PQ_relational[],MATCH(PIs[[#This Row],[GUID]],S2PQ_relational[PIGUID],0),2)</f>
        <v>0</v>
      </c>
      <c r="V240" t="b">
        <v>0</v>
      </c>
    </row>
    <row r="241" spans="1:22" ht="409.5" hidden="1" x14ac:dyDescent="0.25">
      <c r="A241" t="s">
        <v>1553</v>
      </c>
      <c r="C241" t="s">
        <v>1554</v>
      </c>
      <c r="D241" t="s">
        <v>1555</v>
      </c>
      <c r="E241" t="s">
        <v>1556</v>
      </c>
      <c r="F241" t="s">
        <v>1557</v>
      </c>
      <c r="G241" s="9" t="s">
        <v>1558</v>
      </c>
      <c r="H241" t="s">
        <v>57</v>
      </c>
      <c r="I241" t="str">
        <f>INDEX(Level[Level],MATCH(PIs[[#This Row],[L]],Level[GUID],0),1)</f>
        <v>Major Must</v>
      </c>
      <c r="N241" t="s">
        <v>1559</v>
      </c>
      <c r="O241" t="str">
        <f>INDEX(allsections[[S]:[Order]],MATCH(PIs[[#This Row],[SGUID]],allsections[SGUID],0),1)</f>
        <v>AQ 12 LOGO USE</v>
      </c>
      <c r="P241" t="str">
        <f>INDEX(allsections[[S]:[Order]],MATCH(PIs[[#This Row],[SGUID]],allsections[SGUID],0),2)</f>
        <v>-</v>
      </c>
      <c r="Q241">
        <f>INDEX(allsections[[S]:[Order]],MATCH(PIs[[#This Row],[SGUID]],allsections[SGUID],0),3)</f>
        <v>12</v>
      </c>
      <c r="R241" t="s">
        <v>59</v>
      </c>
      <c r="S241" t="str">
        <f>INDEX(allsections[[S]:[Order]],MATCH(PIs[[#This Row],[SSGUID]],allsections[SGUID],0),1)</f>
        <v>-</v>
      </c>
      <c r="T241" t="str">
        <f>INDEX(allsections[[S]:[Order]],MATCH(PIs[[#This Row],[SSGUID]],allsections[SGUID],0),2)</f>
        <v>-</v>
      </c>
      <c r="U241">
        <f>INDEX(S2PQ_relational[],MATCH(PIs[[#This Row],[GUID]],S2PQ_relational[PIGUID],0),2)</f>
        <v>0</v>
      </c>
      <c r="V241" t="b">
        <v>0</v>
      </c>
    </row>
    <row r="242" spans="1:22" ht="409.5" hidden="1" x14ac:dyDescent="0.25">
      <c r="A242" t="s">
        <v>1560</v>
      </c>
      <c r="C242" t="s">
        <v>1561</v>
      </c>
      <c r="D242" t="s">
        <v>1562</v>
      </c>
      <c r="E242" t="s">
        <v>1563</v>
      </c>
      <c r="F242" t="s">
        <v>1564</v>
      </c>
      <c r="G242" s="9" t="s">
        <v>1565</v>
      </c>
      <c r="H242" t="s">
        <v>57</v>
      </c>
      <c r="I242" t="str">
        <f>INDEX(Level[Level],MATCH(PIs[[#This Row],[L]],Level[GUID],0),1)</f>
        <v>Major Must</v>
      </c>
      <c r="N242" t="s">
        <v>1331</v>
      </c>
      <c r="O242" t="str">
        <f>INDEX(allsections[[S]:[Order]],MATCH(PIs[[#This Row],[SGUID]],allsections[SGUID],0),1)</f>
        <v>AQ 06 ENVIRONMENTAL AND BIODIVERSITY MANAGEMENT</v>
      </c>
      <c r="P242" t="str">
        <f>INDEX(allsections[[S]:[Order]],MATCH(PIs[[#This Row],[SGUID]],allsections[SGUID],0),2)</f>
        <v>-</v>
      </c>
      <c r="Q242">
        <f>INDEX(allsections[[S]:[Order]],MATCH(PIs[[#This Row],[SGUID]],allsections[SGUID],0),3)</f>
        <v>6</v>
      </c>
      <c r="R242" t="s">
        <v>1566</v>
      </c>
      <c r="S242" t="str">
        <f>INDEX(allsections[[S]:[Order]],MATCH(PIs[[#This Row],[SSGUID]],allsections[SGUID],0),1)</f>
        <v>AQ 06.01 Identification of waste and pollutants</v>
      </c>
      <c r="T242" t="str">
        <f>INDEX(allsections[[S]:[Order]],MATCH(PIs[[#This Row],[SSGUID]],allsections[SGUID],0),2)</f>
        <v>-</v>
      </c>
      <c r="U242">
        <f>INDEX(S2PQ_relational[],MATCH(PIs[[#This Row],[GUID]],S2PQ_relational[PIGUID],0),2)</f>
        <v>0</v>
      </c>
      <c r="V242" t="b">
        <v>0</v>
      </c>
    </row>
    <row r="243" spans="1:22" ht="409.5" hidden="1" x14ac:dyDescent="0.25">
      <c r="A243" t="s">
        <v>1567</v>
      </c>
      <c r="C243" t="s">
        <v>1568</v>
      </c>
      <c r="D243" t="s">
        <v>1569</v>
      </c>
      <c r="E243" t="s">
        <v>1570</v>
      </c>
      <c r="F243" t="s">
        <v>1571</v>
      </c>
      <c r="G243" s="9" t="s">
        <v>1572</v>
      </c>
      <c r="H243" t="s">
        <v>57</v>
      </c>
      <c r="I243" t="str">
        <f>INDEX(Level[Level],MATCH(PIs[[#This Row],[L]],Level[GUID],0),1)</f>
        <v>Major Must</v>
      </c>
      <c r="N243" t="s">
        <v>1140</v>
      </c>
      <c r="O243" t="str">
        <f>INDEX(allsections[[S]:[Order]],MATCH(PIs[[#This Row],[SGUID]],allsections[SGUID],0),1)</f>
        <v xml:space="preserve">AQ 19 CHEMICAL COMPOUNDS
</v>
      </c>
      <c r="P243" t="str">
        <f>INDEX(allsections[[S]:[Order]],MATCH(PIs[[#This Row],[SGUID]],allsections[SGUID],0),2)</f>
        <v>Refer to the introduction, section “Chemical compounds.”</v>
      </c>
      <c r="Q243">
        <f>INDEX(allsections[[S]:[Order]],MATCH(PIs[[#This Row],[SGUID]],allsections[SGUID],0),3)</f>
        <v>19</v>
      </c>
      <c r="R243" t="s">
        <v>1573</v>
      </c>
      <c r="S243" t="str">
        <f>INDEX(allsections[[S]:[Order]],MATCH(PIs[[#This Row],[SSGUID]],allsections[SGUID],0),1)</f>
        <v>AQ 19.02 Empty containers and unused chemicals</v>
      </c>
      <c r="T243" t="str">
        <f>INDEX(allsections[[S]:[Order]],MATCH(PIs[[#This Row],[SSGUID]],allsections[SGUID],0),2)</f>
        <v>-</v>
      </c>
      <c r="U243">
        <f>INDEX(S2PQ_relational[],MATCH(PIs[[#This Row],[GUID]],S2PQ_relational[PIGUID],0),2)</f>
        <v>0</v>
      </c>
      <c r="V243" t="b">
        <v>1</v>
      </c>
    </row>
    <row r="244" spans="1:22" ht="409.5" hidden="1" x14ac:dyDescent="0.25">
      <c r="A244" t="s">
        <v>1574</v>
      </c>
      <c r="C244" t="s">
        <v>1575</v>
      </c>
      <c r="D244" t="s">
        <v>1576</v>
      </c>
      <c r="E244" t="s">
        <v>1577</v>
      </c>
      <c r="F244" t="s">
        <v>1578</v>
      </c>
      <c r="G244" s="9" t="s">
        <v>1579</v>
      </c>
      <c r="H244" t="s">
        <v>57</v>
      </c>
      <c r="I244" t="str">
        <f>INDEX(Level[Level],MATCH(PIs[[#This Row],[L]],Level[GUID],0),1)</f>
        <v>Major Must</v>
      </c>
      <c r="N244" t="s">
        <v>1140</v>
      </c>
      <c r="O244" t="str">
        <f>INDEX(allsections[[S]:[Order]],MATCH(PIs[[#This Row],[SGUID]],allsections[SGUID],0),1)</f>
        <v xml:space="preserve">AQ 19 CHEMICAL COMPOUNDS
</v>
      </c>
      <c r="P244" t="str">
        <f>INDEX(allsections[[S]:[Order]],MATCH(PIs[[#This Row],[SGUID]],allsections[SGUID],0),2)</f>
        <v>Refer to the introduction, section “Chemical compounds.”</v>
      </c>
      <c r="Q244">
        <f>INDEX(allsections[[S]:[Order]],MATCH(PIs[[#This Row],[SGUID]],allsections[SGUID],0),3)</f>
        <v>19</v>
      </c>
      <c r="R244" t="s">
        <v>1573</v>
      </c>
      <c r="S244" t="str">
        <f>INDEX(allsections[[S]:[Order]],MATCH(PIs[[#This Row],[SSGUID]],allsections[SGUID],0),1)</f>
        <v>AQ 19.02 Empty containers and unused chemicals</v>
      </c>
      <c r="T244" t="str">
        <f>INDEX(allsections[[S]:[Order]],MATCH(PIs[[#This Row],[SSGUID]],allsections[SGUID],0),2)</f>
        <v>-</v>
      </c>
      <c r="U244">
        <f>INDEX(S2PQ_relational[],MATCH(PIs[[#This Row],[GUID]],S2PQ_relational[PIGUID],0),2)</f>
        <v>0</v>
      </c>
      <c r="V244" t="b">
        <v>1</v>
      </c>
    </row>
    <row r="245" spans="1:22" ht="345" hidden="1" x14ac:dyDescent="0.25">
      <c r="A245" t="s">
        <v>1580</v>
      </c>
      <c r="C245" t="s">
        <v>1581</v>
      </c>
      <c r="D245" t="s">
        <v>1582</v>
      </c>
      <c r="E245" t="s">
        <v>1583</v>
      </c>
      <c r="F245" t="s">
        <v>1584</v>
      </c>
      <c r="G245" s="9" t="s">
        <v>1585</v>
      </c>
      <c r="H245" t="s">
        <v>57</v>
      </c>
      <c r="I245" t="str">
        <f>INDEX(Level[Level],MATCH(PIs[[#This Row],[L]],Level[GUID],0),1)</f>
        <v>Major Must</v>
      </c>
      <c r="N245" t="s">
        <v>66</v>
      </c>
      <c r="O245" t="str">
        <f>INDEX(allsections[[S]:[Order]],MATCH(PIs[[#This Row],[SGUID]],allsections[SGUID],0),1)</f>
        <v>AQ 04 WORKERS’ WELL-BEING: OCCUPATIONAL HEALTH, SAFETY, AND WELFARE</v>
      </c>
      <c r="P245" t="str">
        <f>INDEX(allsections[[S]:[Order]],MATCH(PIs[[#This Row],[SGUID]],allsections[SGUID],0),2)</f>
        <v>Compliance with GRASP is compulsory for the aquaculture scope. Therefore, full compliance with this section is required at all times.</v>
      </c>
      <c r="Q245">
        <f>INDEX(allsections[[S]:[Order]],MATCH(PIs[[#This Row],[SGUID]],allsections[SGUID],0),3)</f>
        <v>4</v>
      </c>
      <c r="R245" t="s">
        <v>67</v>
      </c>
      <c r="S245" t="str">
        <f>INDEX(allsections[[S]:[Order]],MATCH(PIs[[#This Row],[SSGUID]],allsections[SGUID],0),1)</f>
        <v>AQ 04.02 Training and assigned responsibilities</v>
      </c>
      <c r="T245" t="str">
        <f>INDEX(allsections[[S]:[Order]],MATCH(PIs[[#This Row],[SSGUID]],allsections[SGUID],0),2)</f>
        <v>-</v>
      </c>
      <c r="U245">
        <f>INDEX(S2PQ_relational[],MATCH(PIs[[#This Row],[GUID]],S2PQ_relational[PIGUID],0),2)</f>
        <v>0</v>
      </c>
      <c r="V245" t="b">
        <v>1</v>
      </c>
    </row>
    <row r="246" spans="1:22" ht="409.5" hidden="1" x14ac:dyDescent="0.25">
      <c r="A246" t="s">
        <v>1586</v>
      </c>
      <c r="C246" t="s">
        <v>1587</v>
      </c>
      <c r="D246" t="s">
        <v>1588</v>
      </c>
      <c r="E246" t="s">
        <v>1589</v>
      </c>
      <c r="F246" t="s">
        <v>1590</v>
      </c>
      <c r="G246" s="9" t="s">
        <v>1591</v>
      </c>
      <c r="H246" t="s">
        <v>48</v>
      </c>
      <c r="I246" t="str">
        <f>INDEX(Level[Level],MATCH(PIs[[#This Row],[L]],Level[GUID],0),1)</f>
        <v>Minor Must</v>
      </c>
      <c r="N246" t="s">
        <v>66</v>
      </c>
      <c r="O246" t="str">
        <f>INDEX(allsections[[S]:[Order]],MATCH(PIs[[#This Row],[SGUID]],allsections[SGUID],0),1)</f>
        <v>AQ 04 WORKERS’ WELL-BEING: OCCUPATIONAL HEALTH, SAFETY, AND WELFARE</v>
      </c>
      <c r="P246" t="str">
        <f>INDEX(allsections[[S]:[Order]],MATCH(PIs[[#This Row],[SGUID]],allsections[SGUID],0),2)</f>
        <v>Compliance with GRASP is compulsory for the aquaculture scope. Therefore, full compliance with this section is required at all times.</v>
      </c>
      <c r="Q246">
        <f>INDEX(allsections[[S]:[Order]],MATCH(PIs[[#This Row],[SGUID]],allsections[SGUID],0),3)</f>
        <v>4</v>
      </c>
      <c r="R246" t="s">
        <v>286</v>
      </c>
      <c r="S246" t="str">
        <f>INDEX(allsections[[S]:[Order]],MATCH(PIs[[#This Row],[SSGUID]],allsections[SGUID],0),1)</f>
        <v>AQ 04.03 Workers’ hazards and first aid</v>
      </c>
      <c r="T246" t="str">
        <f>INDEX(allsections[[S]:[Order]],MATCH(PIs[[#This Row],[SSGUID]],allsections[SGUID],0),2)</f>
        <v>-</v>
      </c>
      <c r="U246">
        <f>INDEX(S2PQ_relational[],MATCH(PIs[[#This Row],[GUID]],S2PQ_relational[PIGUID],0),2)</f>
        <v>0</v>
      </c>
      <c r="V246" t="b">
        <v>1</v>
      </c>
    </row>
    <row r="247" spans="1:22" hidden="1" x14ac:dyDescent="0.25">
      <c r="A247" t="s">
        <v>1592</v>
      </c>
      <c r="C247" t="s">
        <v>1593</v>
      </c>
      <c r="D247" t="s">
        <v>1594</v>
      </c>
      <c r="E247" t="s">
        <v>1595</v>
      </c>
      <c r="F247" t="s">
        <v>1596</v>
      </c>
      <c r="G247" t="s">
        <v>1597</v>
      </c>
      <c r="H247" t="s">
        <v>48</v>
      </c>
      <c r="I247" t="str">
        <f>INDEX(Level[Level],MATCH(PIs[[#This Row],[L]],Level[GUID],0),1)</f>
        <v>Minor Must</v>
      </c>
      <c r="N247" t="s">
        <v>66</v>
      </c>
      <c r="O247" t="str">
        <f>INDEX(allsections[[S]:[Order]],MATCH(PIs[[#This Row],[SGUID]],allsections[SGUID],0),1)</f>
        <v>AQ 04 WORKERS’ WELL-BEING: OCCUPATIONAL HEALTH, SAFETY, AND WELFARE</v>
      </c>
      <c r="P247" t="str">
        <f>INDEX(allsections[[S]:[Order]],MATCH(PIs[[#This Row],[SGUID]],allsections[SGUID],0),2)</f>
        <v>Compliance with GRASP is compulsory for the aquaculture scope. Therefore, full compliance with this section is required at all times.</v>
      </c>
      <c r="Q247">
        <f>INDEX(allsections[[S]:[Order]],MATCH(PIs[[#This Row],[SGUID]],allsections[SGUID],0),3)</f>
        <v>4</v>
      </c>
      <c r="R247" t="s">
        <v>286</v>
      </c>
      <c r="S247" t="str">
        <f>INDEX(allsections[[S]:[Order]],MATCH(PIs[[#This Row],[SSGUID]],allsections[SGUID],0),1)</f>
        <v>AQ 04.03 Workers’ hazards and first aid</v>
      </c>
      <c r="T247" t="str">
        <f>INDEX(allsections[[S]:[Order]],MATCH(PIs[[#This Row],[SSGUID]],allsections[SGUID],0),2)</f>
        <v>-</v>
      </c>
      <c r="U247">
        <f>INDEX(S2PQ_relational[],MATCH(PIs[[#This Row],[GUID]],S2PQ_relational[PIGUID],0),2)</f>
        <v>0</v>
      </c>
      <c r="V247" t="b">
        <v>0</v>
      </c>
    </row>
    <row r="248" spans="1:22" ht="409.5" hidden="1" x14ac:dyDescent="0.25">
      <c r="A248" t="s">
        <v>1598</v>
      </c>
      <c r="C248" t="s">
        <v>1599</v>
      </c>
      <c r="D248" t="s">
        <v>1600</v>
      </c>
      <c r="E248" t="s">
        <v>1601</v>
      </c>
      <c r="F248" t="s">
        <v>1602</v>
      </c>
      <c r="G248" s="9" t="s">
        <v>1603</v>
      </c>
      <c r="H248" t="s">
        <v>57</v>
      </c>
      <c r="I248" t="str">
        <f>INDEX(Level[Level],MATCH(PIs[[#This Row],[L]],Level[GUID],0),1)</f>
        <v>Major Must</v>
      </c>
      <c r="N248" t="s">
        <v>66</v>
      </c>
      <c r="O248" t="str">
        <f>INDEX(allsections[[S]:[Order]],MATCH(PIs[[#This Row],[SGUID]],allsections[SGUID],0),1)</f>
        <v>AQ 04 WORKERS’ WELL-BEING: OCCUPATIONAL HEALTH, SAFETY, AND WELFARE</v>
      </c>
      <c r="P248" t="str">
        <f>INDEX(allsections[[S]:[Order]],MATCH(PIs[[#This Row],[SGUID]],allsections[SGUID],0),2)</f>
        <v>Compliance with GRASP is compulsory for the aquaculture scope. Therefore, full compliance with this section is required at all times.</v>
      </c>
      <c r="Q248">
        <f>INDEX(allsections[[S]:[Order]],MATCH(PIs[[#This Row],[SGUID]],allsections[SGUID],0),3)</f>
        <v>4</v>
      </c>
      <c r="R248" t="s">
        <v>1407</v>
      </c>
      <c r="S248" t="str">
        <f>INDEX(allsections[[S]:[Order]],MATCH(PIs[[#This Row],[SSGUID]],allsections[SGUID],0),1)</f>
        <v>AQ 04.04 Personal protective equipment</v>
      </c>
      <c r="T248" t="str">
        <f>INDEX(allsections[[S]:[Order]],MATCH(PIs[[#This Row],[SSGUID]],allsections[SGUID],0),2)</f>
        <v>-</v>
      </c>
      <c r="U248">
        <f>INDEX(S2PQ_relational[],MATCH(PIs[[#This Row],[GUID]],S2PQ_relational[PIGUID],0),2)</f>
        <v>0</v>
      </c>
      <c r="V248" t="b">
        <v>1</v>
      </c>
    </row>
    <row r="249" spans="1:22" ht="409.5" hidden="1" x14ac:dyDescent="0.25">
      <c r="A249" t="s">
        <v>1604</v>
      </c>
      <c r="C249" t="s">
        <v>1605</v>
      </c>
      <c r="D249" t="s">
        <v>1606</v>
      </c>
      <c r="E249" t="s">
        <v>1607</v>
      </c>
      <c r="F249" t="s">
        <v>1608</v>
      </c>
      <c r="G249" s="9" t="s">
        <v>1609</v>
      </c>
      <c r="H249" t="s">
        <v>48</v>
      </c>
      <c r="I249" t="str">
        <f>INDEX(Level[Level],MATCH(PIs[[#This Row],[L]],Level[GUID],0),1)</f>
        <v>Minor Must</v>
      </c>
      <c r="N249" t="s">
        <v>66</v>
      </c>
      <c r="O249" t="str">
        <f>INDEX(allsections[[S]:[Order]],MATCH(PIs[[#This Row],[SGUID]],allsections[SGUID],0),1)</f>
        <v>AQ 04 WORKERS’ WELL-BEING: OCCUPATIONAL HEALTH, SAFETY, AND WELFARE</v>
      </c>
      <c r="P249" t="str">
        <f>INDEX(allsections[[S]:[Order]],MATCH(PIs[[#This Row],[SGUID]],allsections[SGUID],0),2)</f>
        <v>Compliance with GRASP is compulsory for the aquaculture scope. Therefore, full compliance with this section is required at all times.</v>
      </c>
      <c r="Q249">
        <f>INDEX(allsections[[S]:[Order]],MATCH(PIs[[#This Row],[SGUID]],allsections[SGUID],0),3)</f>
        <v>4</v>
      </c>
      <c r="R249" t="s">
        <v>286</v>
      </c>
      <c r="S249" t="str">
        <f>INDEX(allsections[[S]:[Order]],MATCH(PIs[[#This Row],[SSGUID]],allsections[SGUID],0),1)</f>
        <v>AQ 04.03 Workers’ hazards and first aid</v>
      </c>
      <c r="T249" t="str">
        <f>INDEX(allsections[[S]:[Order]],MATCH(PIs[[#This Row],[SSGUID]],allsections[SGUID],0),2)</f>
        <v>-</v>
      </c>
      <c r="U249">
        <f>INDEX(S2PQ_relational[],MATCH(PIs[[#This Row],[GUID]],S2PQ_relational[PIGUID],0),2)</f>
        <v>0</v>
      </c>
      <c r="V249" t="b">
        <v>0</v>
      </c>
    </row>
    <row r="250" spans="1:22" ht="360" hidden="1" x14ac:dyDescent="0.25">
      <c r="A250" t="s">
        <v>1610</v>
      </c>
      <c r="C250" t="s">
        <v>1611</v>
      </c>
      <c r="D250" t="s">
        <v>1612</v>
      </c>
      <c r="E250" t="s">
        <v>1613</v>
      </c>
      <c r="F250" t="s">
        <v>1614</v>
      </c>
      <c r="G250" s="9" t="s">
        <v>1615</v>
      </c>
      <c r="H250" t="s">
        <v>57</v>
      </c>
      <c r="I250" t="str">
        <f>INDEX(Level[Level],MATCH(PIs[[#This Row],[L]],Level[GUID],0),1)</f>
        <v>Major Must</v>
      </c>
      <c r="N250" t="s">
        <v>1140</v>
      </c>
      <c r="O250" t="str">
        <f>INDEX(allsections[[S]:[Order]],MATCH(PIs[[#This Row],[SGUID]],allsections[SGUID],0),1)</f>
        <v xml:space="preserve">AQ 19 CHEMICAL COMPOUNDS
</v>
      </c>
      <c r="P250" t="str">
        <f>INDEX(allsections[[S]:[Order]],MATCH(PIs[[#This Row],[SGUID]],allsections[SGUID],0),2)</f>
        <v>Refer to the introduction, section “Chemical compounds.”</v>
      </c>
      <c r="Q250">
        <f>INDEX(allsections[[S]:[Order]],MATCH(PIs[[#This Row],[SGUID]],allsections[SGUID],0),3)</f>
        <v>19</v>
      </c>
      <c r="R250" t="s">
        <v>1141</v>
      </c>
      <c r="S250" t="str">
        <f>INDEX(allsections[[S]:[Order]],MATCH(PIs[[#This Row],[SSGUID]],allsections[SGUID],0),1)</f>
        <v>AQ 19.01 Chemical compound storage</v>
      </c>
      <c r="T250" t="str">
        <f>INDEX(allsections[[S]:[Order]],MATCH(PIs[[#This Row],[SSGUID]],allsections[SGUID],0),2)</f>
        <v>-</v>
      </c>
      <c r="U250">
        <f>INDEX(S2PQ_relational[],MATCH(PIs[[#This Row],[GUID]],S2PQ_relational[PIGUID],0),2)</f>
        <v>0</v>
      </c>
      <c r="V250" t="b">
        <v>1</v>
      </c>
    </row>
    <row r="251" spans="1:22" ht="409.5" hidden="1" x14ac:dyDescent="0.25">
      <c r="A251" t="s">
        <v>1616</v>
      </c>
      <c r="C251" t="s">
        <v>1617</v>
      </c>
      <c r="D251" t="s">
        <v>1618</v>
      </c>
      <c r="E251" t="s">
        <v>1619</v>
      </c>
      <c r="F251" t="s">
        <v>1620</v>
      </c>
      <c r="G251" s="9" t="s">
        <v>1621</v>
      </c>
      <c r="H251" t="s">
        <v>57</v>
      </c>
      <c r="I251" t="str">
        <f>INDEX(Level[Level],MATCH(PIs[[#This Row],[L]],Level[GUID],0),1)</f>
        <v>Major Must</v>
      </c>
      <c r="N251" t="s">
        <v>1140</v>
      </c>
      <c r="O251" t="str">
        <f>INDEX(allsections[[S]:[Order]],MATCH(PIs[[#This Row],[SGUID]],allsections[SGUID],0),1)</f>
        <v xml:space="preserve">AQ 19 CHEMICAL COMPOUNDS
</v>
      </c>
      <c r="P251" t="str">
        <f>INDEX(allsections[[S]:[Order]],MATCH(PIs[[#This Row],[SGUID]],allsections[SGUID],0),2)</f>
        <v>Refer to the introduction, section “Chemical compounds.”</v>
      </c>
      <c r="Q251">
        <f>INDEX(allsections[[S]:[Order]],MATCH(PIs[[#This Row],[SGUID]],allsections[SGUID],0),3)</f>
        <v>19</v>
      </c>
      <c r="R251" t="s">
        <v>1141</v>
      </c>
      <c r="S251" t="str">
        <f>INDEX(allsections[[S]:[Order]],MATCH(PIs[[#This Row],[SSGUID]],allsections[SGUID],0),1)</f>
        <v>AQ 19.01 Chemical compound storage</v>
      </c>
      <c r="T251" t="str">
        <f>INDEX(allsections[[S]:[Order]],MATCH(PIs[[#This Row],[SSGUID]],allsections[SGUID],0),2)</f>
        <v>-</v>
      </c>
      <c r="U251">
        <f>INDEX(S2PQ_relational[],MATCH(PIs[[#This Row],[GUID]],S2PQ_relational[PIGUID],0),2)</f>
        <v>0</v>
      </c>
      <c r="V251" t="b">
        <v>1</v>
      </c>
    </row>
    <row r="252" spans="1:22" hidden="1" x14ac:dyDescent="0.25">
      <c r="A252" t="s">
        <v>1622</v>
      </c>
      <c r="C252" t="s">
        <v>1623</v>
      </c>
      <c r="D252" t="s">
        <v>1624</v>
      </c>
      <c r="E252" t="s">
        <v>1625</v>
      </c>
      <c r="F252" t="s">
        <v>1626</v>
      </c>
      <c r="G252" t="s">
        <v>1627</v>
      </c>
      <c r="H252" t="s">
        <v>57</v>
      </c>
      <c r="I252" t="str">
        <f>INDEX(Level[Level],MATCH(PIs[[#This Row],[L]],Level[GUID],0),1)</f>
        <v>Major Must</v>
      </c>
      <c r="N252" t="s">
        <v>1140</v>
      </c>
      <c r="O252" t="str">
        <f>INDEX(allsections[[S]:[Order]],MATCH(PIs[[#This Row],[SGUID]],allsections[SGUID],0),1)</f>
        <v xml:space="preserve">AQ 19 CHEMICAL COMPOUNDS
</v>
      </c>
      <c r="P252" t="str">
        <f>INDEX(allsections[[S]:[Order]],MATCH(PIs[[#This Row],[SGUID]],allsections[SGUID],0),2)</f>
        <v>Refer to the introduction, section “Chemical compounds.”</v>
      </c>
      <c r="Q252">
        <f>INDEX(allsections[[S]:[Order]],MATCH(PIs[[#This Row],[SGUID]],allsections[SGUID],0),3)</f>
        <v>19</v>
      </c>
      <c r="R252" t="s">
        <v>1141</v>
      </c>
      <c r="S252" t="str">
        <f>INDEX(allsections[[S]:[Order]],MATCH(PIs[[#This Row],[SSGUID]],allsections[SGUID],0),1)</f>
        <v>AQ 19.01 Chemical compound storage</v>
      </c>
      <c r="T252" t="str">
        <f>INDEX(allsections[[S]:[Order]],MATCH(PIs[[#This Row],[SSGUID]],allsections[SGUID],0),2)</f>
        <v>-</v>
      </c>
      <c r="U252">
        <f>INDEX(S2PQ_relational[],MATCH(PIs[[#This Row],[GUID]],S2PQ_relational[PIGUID],0),2)</f>
        <v>0</v>
      </c>
      <c r="V252" t="b">
        <v>0</v>
      </c>
    </row>
    <row r="253" spans="1:22" hidden="1" x14ac:dyDescent="0.25">
      <c r="A253" t="s">
        <v>1628</v>
      </c>
      <c r="C253" t="s">
        <v>1629</v>
      </c>
      <c r="D253" t="s">
        <v>1630</v>
      </c>
      <c r="E253" t="s">
        <v>1631</v>
      </c>
      <c r="F253" t="s">
        <v>1632</v>
      </c>
      <c r="G253" t="s">
        <v>1633</v>
      </c>
      <c r="H253" t="s">
        <v>48</v>
      </c>
      <c r="I253" t="str">
        <f>INDEX(Level[Level],MATCH(PIs[[#This Row],[L]],Level[GUID],0),1)</f>
        <v>Minor Must</v>
      </c>
      <c r="N253" t="s">
        <v>364</v>
      </c>
      <c r="O253" t="str">
        <f>INDEX(allsections[[S]:[Order]],MATCH(PIs[[#This Row],[SGUID]],allsections[SGUID],0),1)</f>
        <v>AQ 20 FARMED AQUATIC SPECIES WELFARE, MANAGEMENT, AND HUSBANDRY (at all points of the production chain)</v>
      </c>
      <c r="P253" t="str">
        <f>INDEX(allsections[[S]:[Order]],MATCH(PIs[[#This Row],[SGUID]],allsections[SGUID],0),2)</f>
        <v>Any farmed aquatic species welfare problems seen during the self-assessment/internal audit performed by the producer shall be dealt appropriately and without delay.</v>
      </c>
      <c r="Q253">
        <f>INDEX(allsections[[S]:[Order]],MATCH(PIs[[#This Row],[SGUID]],allsections[SGUID],0),3)</f>
        <v>20</v>
      </c>
      <c r="R253" t="s">
        <v>682</v>
      </c>
      <c r="S253" t="str">
        <f>INDEX(allsections[[S]:[Order]],MATCH(PIs[[#This Row],[SSGUID]],allsections[SGUID],0),1)</f>
        <v>AQ 20.07 Ponds</v>
      </c>
      <c r="T253" t="str">
        <f>INDEX(allsections[[S]:[Order]],MATCH(PIs[[#This Row],[SSGUID]],allsections[SGUID],0),2)</f>
        <v>-</v>
      </c>
      <c r="U253" t="str">
        <f>INDEX(S2PQ_relational[],MATCH(PIs[[#This Row],[GUID]],S2PQ_relational[PIGUID],0),2)</f>
        <v>1QcaaFXw4obOeuAskEmg7l</v>
      </c>
      <c r="V253" t="b">
        <v>0</v>
      </c>
    </row>
    <row r="254" spans="1:22" hidden="1" x14ac:dyDescent="0.25">
      <c r="A254" t="s">
        <v>1634</v>
      </c>
      <c r="C254" t="s">
        <v>1635</v>
      </c>
      <c r="D254" t="s">
        <v>1636</v>
      </c>
      <c r="E254" t="s">
        <v>1637</v>
      </c>
      <c r="F254" t="s">
        <v>1638</v>
      </c>
      <c r="G254" t="s">
        <v>1639</v>
      </c>
      <c r="H254" t="s">
        <v>57</v>
      </c>
      <c r="I254" t="str">
        <f>INDEX(Level[Level],MATCH(PIs[[#This Row],[L]],Level[GUID],0),1)</f>
        <v>Major Must</v>
      </c>
      <c r="N254" t="s">
        <v>1331</v>
      </c>
      <c r="O254" t="str">
        <f>INDEX(allsections[[S]:[Order]],MATCH(PIs[[#This Row],[SGUID]],allsections[SGUID],0),1)</f>
        <v>AQ 06 ENVIRONMENTAL AND BIODIVERSITY MANAGEMENT</v>
      </c>
      <c r="P254" t="str">
        <f>INDEX(allsections[[S]:[Order]],MATCH(PIs[[#This Row],[SGUID]],allsections[SGUID],0),2)</f>
        <v>-</v>
      </c>
      <c r="Q254">
        <f>INDEX(allsections[[S]:[Order]],MATCH(PIs[[#This Row],[SGUID]],allsections[SGUID],0),3)</f>
        <v>6</v>
      </c>
      <c r="R254" t="s">
        <v>1332</v>
      </c>
      <c r="S254" t="str">
        <f>INDEX(allsections[[S]:[Order]],MATCH(PIs[[#This Row],[SSGUID]],allsections[SGUID],0),1)</f>
        <v xml:space="preserve">AQ 06.04 Water usage and disposal 
</v>
      </c>
      <c r="T254" t="str">
        <f>INDEX(allsections[[S]:[Order]],MATCH(PIs[[#This Row],[SSGUID]],allsections[SGUID],0),2)</f>
        <v>Cross-reference with AQ 06.03.02.</v>
      </c>
      <c r="U254">
        <f>INDEX(S2PQ_relational[],MATCH(PIs[[#This Row],[GUID]],S2PQ_relational[PIGUID],0),2)</f>
        <v>0</v>
      </c>
      <c r="V254" t="b">
        <v>0</v>
      </c>
    </row>
    <row r="255" spans="1:22" ht="409.5" hidden="1" x14ac:dyDescent="0.25">
      <c r="A255" t="s">
        <v>1640</v>
      </c>
      <c r="C255" t="s">
        <v>1641</v>
      </c>
      <c r="D255" t="s">
        <v>1642</v>
      </c>
      <c r="E255" t="s">
        <v>1643</v>
      </c>
      <c r="F255" t="s">
        <v>1644</v>
      </c>
      <c r="G255" s="9" t="s">
        <v>1645</v>
      </c>
      <c r="H255" t="s">
        <v>57</v>
      </c>
      <c r="I255" t="str">
        <f>INDEX(Level[Level],MATCH(PIs[[#This Row],[L]],Level[GUID],0),1)</f>
        <v>Major Must</v>
      </c>
      <c r="N255" t="s">
        <v>1646</v>
      </c>
      <c r="O255" t="str">
        <f>INDEX(allsections[[S]:[Order]],MATCH(PIs[[#This Row],[SGUID]],allsections[SGUID],0),1)</f>
        <v>AQ 23 PEST CONTROL</v>
      </c>
      <c r="P255" t="str">
        <f>INDEX(allsections[[S]:[Order]],MATCH(PIs[[#This Row],[SGUID]],allsections[SGUID],0),2)</f>
        <v>-</v>
      </c>
      <c r="Q255">
        <f>INDEX(allsections[[S]:[Order]],MATCH(PIs[[#This Row],[SGUID]],allsections[SGUID],0),3)</f>
        <v>23</v>
      </c>
      <c r="R255" t="s">
        <v>59</v>
      </c>
      <c r="S255" t="str">
        <f>INDEX(allsections[[S]:[Order]],MATCH(PIs[[#This Row],[SSGUID]],allsections[SGUID],0),1)</f>
        <v>-</v>
      </c>
      <c r="T255" t="str">
        <f>INDEX(allsections[[S]:[Order]],MATCH(PIs[[#This Row],[SSGUID]],allsections[SGUID],0),2)</f>
        <v>-</v>
      </c>
      <c r="U255">
        <f>INDEX(S2PQ_relational[],MATCH(PIs[[#This Row],[GUID]],S2PQ_relational[PIGUID],0),2)</f>
        <v>0</v>
      </c>
      <c r="V255" t="b">
        <v>1</v>
      </c>
    </row>
    <row r="256" spans="1:22" hidden="1" x14ac:dyDescent="0.25">
      <c r="A256" t="s">
        <v>1647</v>
      </c>
      <c r="C256" t="s">
        <v>1648</v>
      </c>
      <c r="D256" t="s">
        <v>1649</v>
      </c>
      <c r="E256" t="s">
        <v>1650</v>
      </c>
      <c r="F256" t="s">
        <v>1651</v>
      </c>
      <c r="G256" t="s">
        <v>1652</v>
      </c>
      <c r="H256" t="s">
        <v>57</v>
      </c>
      <c r="I256" t="str">
        <f>INDEX(Level[Level],MATCH(PIs[[#This Row],[L]],Level[GUID],0),1)</f>
        <v>Major Must</v>
      </c>
      <c r="N256" t="s">
        <v>1331</v>
      </c>
      <c r="O256" t="str">
        <f>INDEX(allsections[[S]:[Order]],MATCH(PIs[[#This Row],[SGUID]],allsections[SGUID],0),1)</f>
        <v>AQ 06 ENVIRONMENTAL AND BIODIVERSITY MANAGEMENT</v>
      </c>
      <c r="P256" t="str">
        <f>INDEX(allsections[[S]:[Order]],MATCH(PIs[[#This Row],[SGUID]],allsections[SGUID],0),2)</f>
        <v>-</v>
      </c>
      <c r="Q256">
        <f>INDEX(allsections[[S]:[Order]],MATCH(PIs[[#This Row],[SGUID]],allsections[SGUID],0),3)</f>
        <v>6</v>
      </c>
      <c r="R256" t="s">
        <v>1332</v>
      </c>
      <c r="S256" t="str">
        <f>INDEX(allsections[[S]:[Order]],MATCH(PIs[[#This Row],[SSGUID]],allsections[SGUID],0),1)</f>
        <v xml:space="preserve">AQ 06.04 Water usage and disposal 
</v>
      </c>
      <c r="T256" t="str">
        <f>INDEX(allsections[[S]:[Order]],MATCH(PIs[[#This Row],[SSGUID]],allsections[SGUID],0),2)</f>
        <v>Cross-reference with AQ 06.03.02.</v>
      </c>
      <c r="U256">
        <f>INDEX(S2PQ_relational[],MATCH(PIs[[#This Row],[GUID]],S2PQ_relational[PIGUID],0),2)</f>
        <v>0</v>
      </c>
      <c r="V256" t="b">
        <v>0</v>
      </c>
    </row>
    <row r="257" spans="1:22" hidden="1" x14ac:dyDescent="0.25">
      <c r="A257" t="s">
        <v>1653</v>
      </c>
      <c r="C257" t="s">
        <v>1654</v>
      </c>
      <c r="D257" t="s">
        <v>1655</v>
      </c>
      <c r="E257" t="s">
        <v>1656</v>
      </c>
      <c r="F257" t="s">
        <v>1657</v>
      </c>
      <c r="G257" t="s">
        <v>1658</v>
      </c>
      <c r="H257" t="s">
        <v>57</v>
      </c>
      <c r="I257" t="str">
        <f>INDEX(Level[Level],MATCH(PIs[[#This Row],[L]],Level[GUID],0),1)</f>
        <v>Major Must</v>
      </c>
      <c r="N257" t="s">
        <v>523</v>
      </c>
      <c r="O257" t="str">
        <f>INDEX(allsections[[S]:[Order]],MATCH(PIs[[#This Row],[SGUID]],allsections[SGUID],0),1)</f>
        <v xml:space="preserve">AQ 22 FEED MANAGEMENT </v>
      </c>
      <c r="P257" t="str">
        <f>INDEX(allsections[[S]:[Order]],MATCH(PIs[[#This Row],[SGUID]],allsections[SGUID],0),2)</f>
        <v>While the aquaculture industry is expected to grow in the future, reliance on forage fish use in feed should not. Sustainable sourcing, efficient use of marine ingredients, and the use of alternatives to forage fish are fundamental steps to reducing and eliminating detrimental effects in the marine ecosystem. Refer to the GLOBALG.A.P. Compound Feed Manufacturing standard.</v>
      </c>
      <c r="Q257">
        <f>INDEX(allsections[[S]:[Order]],MATCH(PIs[[#This Row],[SGUID]],allsections[SGUID],0),3)</f>
        <v>22</v>
      </c>
      <c r="R257" t="s">
        <v>549</v>
      </c>
      <c r="S257" t="str">
        <f>INDEX(allsections[[S]:[Order]],MATCH(PIs[[#This Row],[SSGUID]],allsections[SGUID],0),1)</f>
        <v>AQ 22.03 Storage of aquaculture feeds</v>
      </c>
      <c r="T257" t="str">
        <f>INDEX(allsections[[S]:[Order]],MATCH(PIs[[#This Row],[SSGUID]],allsections[SGUID],0),2)</f>
        <v>-</v>
      </c>
      <c r="U257" t="str">
        <f>INDEX(S2PQ_relational[],MATCH(PIs[[#This Row],[GUID]],S2PQ_relational[PIGUID],0),2)</f>
        <v>2EtW1EAPpAKFX3k6JZK82S</v>
      </c>
      <c r="V257" t="b">
        <v>0</v>
      </c>
    </row>
    <row r="258" spans="1:22" ht="409.5" hidden="1" x14ac:dyDescent="0.25">
      <c r="A258" t="s">
        <v>1659</v>
      </c>
      <c r="C258" t="s">
        <v>1660</v>
      </c>
      <c r="D258" t="s">
        <v>1661</v>
      </c>
      <c r="E258" t="s">
        <v>1662</v>
      </c>
      <c r="F258" t="s">
        <v>1663</v>
      </c>
      <c r="G258" s="9" t="s">
        <v>1664</v>
      </c>
      <c r="H258" t="s">
        <v>57</v>
      </c>
      <c r="I258" t="str">
        <f>INDEX(Level[Level],MATCH(PIs[[#This Row],[L]],Level[GUID],0),1)</f>
        <v>Major Must</v>
      </c>
      <c r="N258" t="s">
        <v>364</v>
      </c>
      <c r="O258" t="str">
        <f>INDEX(allsections[[S]:[Order]],MATCH(PIs[[#This Row],[SGUID]],allsections[SGUID],0),1)</f>
        <v>AQ 20 FARMED AQUATIC SPECIES WELFARE, MANAGEMENT, AND HUSBANDRY (at all points of the production chain)</v>
      </c>
      <c r="P258" t="str">
        <f>INDEX(allsections[[S]:[Order]],MATCH(PIs[[#This Row],[SGUID]],allsections[SGUID],0),2)</f>
        <v>Any farmed aquatic species welfare problems seen during the self-assessment/internal audit performed by the producer shall be dealt appropriately and without delay.</v>
      </c>
      <c r="Q258">
        <f>INDEX(allsections[[S]:[Order]],MATCH(PIs[[#This Row],[SGUID]],allsections[SGUID],0),3)</f>
        <v>20</v>
      </c>
      <c r="R258" t="s">
        <v>756</v>
      </c>
      <c r="S258" t="str">
        <f>INDEX(allsections[[S]:[Order]],MATCH(PIs[[#This Row],[SSGUID]],allsections[SGUID],0),1)</f>
        <v xml:space="preserve">AQ 20.08 Biosecurity 
</v>
      </c>
      <c r="T258" t="str">
        <f>INDEX(allsections[[S]:[Order]],MATCH(PIs[[#This Row],[SSGUID]],allsections[SGUID],0),2)</f>
        <v>In addition to food defense requirements; refer to AQ 10.</v>
      </c>
      <c r="U258">
        <f>INDEX(S2PQ_relational[],MATCH(PIs[[#This Row],[GUID]],S2PQ_relational[PIGUID],0),2)</f>
        <v>0</v>
      </c>
      <c r="V258" t="b">
        <v>0</v>
      </c>
    </row>
  </sheetData>
  <phoneticPr fontId="1"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347"/>
  <sheetViews>
    <sheetView zoomScale="83" zoomScaleNormal="83" workbookViewId="0">
      <selection activeCell="D26" sqref="D26"/>
    </sheetView>
  </sheetViews>
  <sheetFormatPr defaultRowHeight="15" x14ac:dyDescent="0.25"/>
  <cols>
    <col min="6" max="6" width="12.85546875" customWidth="1"/>
    <col min="11" max="11" width="9" customWidth="1"/>
    <col min="16" max="16" width="13.85546875" customWidth="1"/>
    <col min="17" max="17" width="16.85546875" customWidth="1"/>
    <col min="29" max="29" width="27.140625" bestFit="1" customWidth="1"/>
    <col min="31" max="31" width="14.140625" customWidth="1"/>
    <col min="32" max="32" width="17.140625" customWidth="1"/>
    <col min="34" max="34" width="9.140625" customWidth="1"/>
    <col min="35" max="35" width="10.140625" customWidth="1"/>
  </cols>
  <sheetData>
    <row r="1" spans="1:36" ht="14.85" customHeight="1" x14ac:dyDescent="0.25">
      <c r="A1" s="52" t="s">
        <v>1665</v>
      </c>
      <c r="B1" s="52"/>
      <c r="C1" s="52"/>
      <c r="D1" s="52"/>
      <c r="F1" s="52" t="s">
        <v>1666</v>
      </c>
      <c r="G1" s="52"/>
      <c r="H1" s="52"/>
      <c r="I1" s="52"/>
      <c r="K1" s="52" t="s">
        <v>1667</v>
      </c>
      <c r="L1" s="52"/>
      <c r="M1" s="52"/>
      <c r="N1" s="52"/>
      <c r="P1" s="52" t="s">
        <v>1668</v>
      </c>
      <c r="Q1" s="52"/>
      <c r="R1" s="52"/>
      <c r="S1" s="52"/>
      <c r="T1" s="52"/>
      <c r="U1" s="52"/>
      <c r="V1" s="52"/>
    </row>
    <row r="2" spans="1:36" x14ac:dyDescent="0.25">
      <c r="A2" t="s">
        <v>32</v>
      </c>
      <c r="B2" t="s">
        <v>33</v>
      </c>
      <c r="C2" t="s">
        <v>34</v>
      </c>
      <c r="D2" t="s">
        <v>35</v>
      </c>
      <c r="F2" t="s">
        <v>32</v>
      </c>
      <c r="G2" t="s">
        <v>33</v>
      </c>
      <c r="H2" t="s">
        <v>34</v>
      </c>
      <c r="I2" t="s">
        <v>35</v>
      </c>
      <c r="K2" t="s">
        <v>36</v>
      </c>
      <c r="L2" t="s">
        <v>37</v>
      </c>
      <c r="M2" t="s">
        <v>38</v>
      </c>
      <c r="N2" t="s">
        <v>35</v>
      </c>
      <c r="P2" t="s">
        <v>1669</v>
      </c>
      <c r="Q2" t="s">
        <v>1670</v>
      </c>
      <c r="R2" t="s">
        <v>1671</v>
      </c>
      <c r="S2" t="s">
        <v>1672</v>
      </c>
      <c r="T2" t="s">
        <v>1673</v>
      </c>
      <c r="U2" t="s">
        <v>19</v>
      </c>
      <c r="V2" t="s">
        <v>1674</v>
      </c>
      <c r="X2" t="s">
        <v>1669</v>
      </c>
      <c r="Y2" t="s">
        <v>1670</v>
      </c>
      <c r="Z2" t="s">
        <v>1671</v>
      </c>
      <c r="AA2" t="s">
        <v>1672</v>
      </c>
      <c r="AB2" t="s">
        <v>1673</v>
      </c>
      <c r="AC2" t="s">
        <v>19</v>
      </c>
      <c r="AE2" s="12" t="s">
        <v>1669</v>
      </c>
      <c r="AF2" s="12" t="s">
        <v>1670</v>
      </c>
      <c r="AG2" s="12" t="s">
        <v>1671</v>
      </c>
      <c r="AH2" s="12" t="s">
        <v>1672</v>
      </c>
      <c r="AI2" s="12" t="s">
        <v>1673</v>
      </c>
      <c r="AJ2" s="12" t="s">
        <v>19</v>
      </c>
    </row>
    <row r="3" spans="1:36" x14ac:dyDescent="0.25">
      <c r="A3" t="s">
        <v>1458</v>
      </c>
      <c r="B3" t="s">
        <v>1675</v>
      </c>
      <c r="C3" s="9" t="s">
        <v>1676</v>
      </c>
      <c r="D3">
        <v>1</v>
      </c>
      <c r="F3" t="s">
        <v>1458</v>
      </c>
      <c r="G3" t="str">
        <f>INDEX(allsections[[S]:[Order]],MATCH(unique_sections[[#This Row],[SGUID]],allsections[SGUID],0),1)</f>
        <v>AQ 01 SITE HISTORY AND SITE MANAGEMENT</v>
      </c>
      <c r="H3" t="str">
        <f>INDEX(allsections[[S]:[Order]],MATCH(unique_sections[[#This Row],[SGUID]],allsections[SGUID],0),2)</f>
        <v>-</v>
      </c>
      <c r="I3">
        <f>INDEX(allsections[[S]:[Order]],MATCH(unique_sections[[#This Row],[SGUID]],allsections[SGUID],0),3)</f>
        <v>1</v>
      </c>
      <c r="K3" t="s">
        <v>59</v>
      </c>
      <c r="L3" t="str">
        <f>INDEX(allsections[[S]:[Order]],MATCH(unique_sub[[#This Row],[SSGUID]],allsections[SGUID],0),1)</f>
        <v>-</v>
      </c>
      <c r="M3" t="str">
        <f>INDEX(allsections[[S]:[Order]],MATCH(unique_sub[[#This Row],[SSGUID]],allsections[SGUID],0),2)</f>
        <v>-</v>
      </c>
      <c r="N3">
        <f>INDEX(allsections[[S]:[Order]],MATCH(unique_sub[[#This Row],[SSGUID]],allsections[SGUID],0),3)</f>
        <v>0</v>
      </c>
      <c r="P3" t="s">
        <v>576</v>
      </c>
      <c r="Q3" t="s">
        <v>59</v>
      </c>
      <c r="R3" s="6" t="str">
        <f t="shared" ref="R3:R66" si="0">P3&amp;Q3</f>
        <v>4Igs0TcvRtcZaLqERpBzyw5TvyR0UgB0EOmnMkFaZftX</v>
      </c>
      <c r="S3" s="6">
        <f>INDEX(allsections[[S]:[Order]],MATCH(P3,allsections[SGUID],0),3)</f>
        <v>21</v>
      </c>
      <c r="T3" s="6">
        <f>INDEX(allsections[[S]:[Order]],MATCH(Q3,allsections[SGUID],0),3)</f>
        <v>0</v>
      </c>
      <c r="U3" t="str">
        <f>IF(sectionsubsection[[#This Row],[Schon da?]]=1,INDEX(sectionsubsection_download[],MATCH(sectionsubsection[[#This Row],[Title]],sectionsubsection_download[Title],0),6),INDEX(sectionsubsection10[],MATCH(sectionsubsection[[#This Row],[Title]],sectionsubsection10[Title],0),6))</f>
        <v>59QewLUkUiVzPdGlfgu21o</v>
      </c>
      <c r="V3">
        <f>COUNTIF(Z:Z,sectionsubsection[[#This Row],[Title]])</f>
        <v>1</v>
      </c>
      <c r="X3" s="8"/>
      <c r="Y3" s="6"/>
      <c r="Z3" s="6" t="s">
        <v>1677</v>
      </c>
      <c r="AA3" s="6" t="e">
        <f>INDEX(allsections[[S]:[Order]],MATCH(X3,allsections[SGUID],0),3)</f>
        <v>#N/A</v>
      </c>
      <c r="AB3" s="6" t="e">
        <f>INDEX(allsections[[S]:[Order]],MATCH(Y3,allsections[SGUID],0),3)</f>
        <v>#N/A</v>
      </c>
      <c r="AC3" s="6" t="s">
        <v>1678</v>
      </c>
    </row>
    <row r="4" spans="1:36" x14ac:dyDescent="0.25">
      <c r="A4" t="s">
        <v>1679</v>
      </c>
      <c r="B4" t="s">
        <v>1680</v>
      </c>
      <c r="C4" s="9" t="s">
        <v>1676</v>
      </c>
      <c r="D4">
        <v>1</v>
      </c>
      <c r="F4" t="s">
        <v>372</v>
      </c>
      <c r="G4" t="str">
        <f>INDEX(allsections[[S]:[Order]],MATCH(unique_sections[[#This Row],[SGUID]],allsections[SGUID],0),1)</f>
        <v>AQ 02 INTERNAL DOCUMENTATION</v>
      </c>
      <c r="H4" t="str">
        <f>INDEX(allsections[[S]:[Order]],MATCH(unique_sections[[#This Row],[SGUID]],allsections[SGUID],0),2)</f>
        <v>-</v>
      </c>
      <c r="I4">
        <f>INDEX(allsections[[S]:[Order]],MATCH(unique_sections[[#This Row],[SGUID]],allsections[SGUID],0),3)</f>
        <v>2</v>
      </c>
      <c r="K4" t="s">
        <v>431</v>
      </c>
      <c r="L4" t="str">
        <f>INDEX(allsections[[S]:[Order]],MATCH(unique_sub[[#This Row],[SSGUID]],allsections[SGUID],0),1)</f>
        <v>AQ 25.02 Mortalities in holding facilities, including well boats, and/or prior to slaughter</v>
      </c>
      <c r="M4" t="str">
        <f>INDEX(allsections[[S]:[Order]],MATCH(unique_sub[[#This Row],[SSGUID]],allsections[SGUID],0),2)</f>
        <v>-</v>
      </c>
      <c r="N4">
        <f>INDEX(allsections[[S]:[Order]],MATCH(unique_sub[[#This Row],[SSGUID]],allsections[SGUID],0),3)</f>
        <v>2502</v>
      </c>
      <c r="P4" t="s">
        <v>576</v>
      </c>
      <c r="Q4" t="s">
        <v>59</v>
      </c>
      <c r="R4" s="6" t="str">
        <f t="shared" si="0"/>
        <v>4Igs0TcvRtcZaLqERpBzyw5TvyR0UgB0EOmnMkFaZftX</v>
      </c>
      <c r="S4" s="6">
        <f>INDEX(allsections[[S]:[Order]],MATCH(P4,allsections[SGUID],0),3)</f>
        <v>21</v>
      </c>
      <c r="T4" s="6">
        <f>INDEX(allsections[[S]:[Order]],MATCH(Q4,allsections[SGUID],0),3)</f>
        <v>0</v>
      </c>
      <c r="U4" t="str">
        <f>IF(sectionsubsection[[#This Row],[Schon da?]]=1,INDEX(sectionsubsection_download[],MATCH(sectionsubsection[[#This Row],[Title]],sectionsubsection_download[Title],0),6),INDEX(sectionsubsection10[],MATCH(sectionsubsection[[#This Row],[Title]],sectionsubsection10[Title],0),6))</f>
        <v>59QewLUkUiVzPdGlfgu21o</v>
      </c>
      <c r="V4">
        <f>COUNTIF(Z:Z,sectionsubsection[[#This Row],[Title]])</f>
        <v>1</v>
      </c>
      <c r="X4" s="10"/>
      <c r="Y4" s="11"/>
      <c r="Z4" s="6" t="s">
        <v>1681</v>
      </c>
      <c r="AA4" s="6" t="e">
        <f>INDEX(allsections[[S]:[Order]],MATCH(X4,allsections[SGUID],0),3)</f>
        <v>#N/A</v>
      </c>
      <c r="AB4" s="6" t="e">
        <f>INDEX(allsections[[S]:[Order]],MATCH(Y4,allsections[SGUID],0),3)</f>
        <v>#N/A</v>
      </c>
      <c r="AC4" s="11" t="s">
        <v>1682</v>
      </c>
    </row>
    <row r="5" spans="1:36" x14ac:dyDescent="0.25">
      <c r="A5" t="s">
        <v>1683</v>
      </c>
      <c r="B5" t="s">
        <v>1684</v>
      </c>
      <c r="C5" s="9" t="s">
        <v>1676</v>
      </c>
      <c r="D5">
        <v>1</v>
      </c>
      <c r="F5" t="s">
        <v>393</v>
      </c>
      <c r="G5" t="str">
        <f>INDEX(allsections[[S]:[Order]],MATCH(unique_sections[[#This Row],[SGUID]],allsections[SGUID],0),1)</f>
        <v>AQ 03 HYGIENE</v>
      </c>
      <c r="H5" t="str">
        <f>INDEX(allsections[[S]:[Order]],MATCH(unique_sections[[#This Row],[SGUID]],allsections[SGUID],0),2)</f>
        <v>-</v>
      </c>
      <c r="I5">
        <f>INDEX(allsections[[S]:[Order]],MATCH(unique_sections[[#This Row],[SGUID]],allsections[SGUID],0),3)</f>
        <v>3</v>
      </c>
      <c r="K5" t="s">
        <v>50</v>
      </c>
      <c r="L5" t="str">
        <f>INDEX(allsections[[S]:[Order]],MATCH(unique_sub[[#This Row],[SSGUID]],allsections[SGUID],0),1)</f>
        <v>AQ 25.01 Farmed aquatic species welfare in holding and crowding facilities, including live well boat transfer, and/or prior to slaughter</v>
      </c>
      <c r="M5" t="str">
        <f>INDEX(allsections[[S]:[Order]],MATCH(unique_sub[[#This Row],[SSGUID]],allsections[SGUID],0),2)</f>
        <v>Minimizing stress of the farmed aquatic species immediately prior to slaughter is necessary to prevent welfare problems.</v>
      </c>
      <c r="N5">
        <f>INDEX(allsections[[S]:[Order]],MATCH(unique_sub[[#This Row],[SSGUID]],allsections[SGUID],0),3)</f>
        <v>2501</v>
      </c>
      <c r="P5" t="s">
        <v>49</v>
      </c>
      <c r="Q5" t="s">
        <v>431</v>
      </c>
      <c r="R5" s="6" t="str">
        <f t="shared" si="0"/>
        <v>61TDaidZRAGqCBPGs8ha8G1aV0zFwSp9AmvxxfeGq2eA</v>
      </c>
      <c r="S5" s="6">
        <f>INDEX(allsections[[S]:[Order]],MATCH(P5,allsections[SGUID],0),3)</f>
        <v>25</v>
      </c>
      <c r="T5" s="6">
        <f>INDEX(allsections[[S]:[Order]],MATCH(Q5,allsections[SGUID],0),3)</f>
        <v>2502</v>
      </c>
      <c r="U5" t="str">
        <f>IF(sectionsubsection[[#This Row],[Schon da?]]=1,INDEX(sectionsubsection_download[],MATCH(sectionsubsection[[#This Row],[Title]],sectionsubsection_download[Title],0),6),INDEX(sectionsubsection10[],MATCH(sectionsubsection[[#This Row],[Title]],sectionsubsection10[Title],0),6))</f>
        <v>ULRbRAkZftwkpBniFH1e3</v>
      </c>
      <c r="V5">
        <f>COUNTIF(Z:Z,sectionsubsection[[#This Row],[Title]])</f>
        <v>1</v>
      </c>
      <c r="X5" s="8"/>
      <c r="Y5" s="6"/>
      <c r="Z5" s="6" t="s">
        <v>1685</v>
      </c>
      <c r="AA5" s="6" t="e">
        <f>INDEX(allsections[[S]:[Order]],MATCH(X5,allsections[SGUID],0),3)</f>
        <v>#N/A</v>
      </c>
      <c r="AB5" s="6" t="e">
        <f>INDEX(allsections[[S]:[Order]],MATCH(Y5,allsections[SGUID],0),3)</f>
        <v>#N/A</v>
      </c>
      <c r="AC5" s="6" t="s">
        <v>1686</v>
      </c>
    </row>
    <row r="6" spans="1:36" x14ac:dyDescent="0.25">
      <c r="A6" t="s">
        <v>1687</v>
      </c>
      <c r="B6" t="s">
        <v>1688</v>
      </c>
      <c r="C6" s="9" t="s">
        <v>1676</v>
      </c>
      <c r="D6">
        <v>1</v>
      </c>
      <c r="F6" t="s">
        <v>66</v>
      </c>
      <c r="G6" t="str">
        <f>INDEX(allsections[[S]:[Order]],MATCH(unique_sections[[#This Row],[SGUID]],allsections[SGUID],0),1)</f>
        <v>AQ 04 WORKERS’ WELL-BEING: OCCUPATIONAL HEALTH, SAFETY, AND WELFARE</v>
      </c>
      <c r="H6" t="str">
        <f>INDEX(allsections[[S]:[Order]],MATCH(unique_sections[[#This Row],[SGUID]],allsections[SGUID],0),2)</f>
        <v>Compliance with GRASP is compulsory for the aquaculture scope. Therefore, full compliance with this section is required at all times.</v>
      </c>
      <c r="I6">
        <f>INDEX(allsections[[S]:[Order]],MATCH(unique_sections[[#This Row],[SGUID]],allsections[SGUID],0),3)</f>
        <v>4</v>
      </c>
      <c r="K6" t="s">
        <v>701</v>
      </c>
      <c r="L6" t="str">
        <f>INDEX(allsections[[S]:[Order]],MATCH(unique_sub[[#This Row],[SSGUID]],allsections[SGUID],0),1)</f>
        <v>AQ 20.09 Machinery and equipment</v>
      </c>
      <c r="M6" t="str">
        <f>INDEX(allsections[[S]:[Order]],MATCH(unique_sub[[#This Row],[SSGUID]],allsections[SGUID],0),2)</f>
        <v>-</v>
      </c>
      <c r="N6">
        <f>INDEX(allsections[[S]:[Order]],MATCH(unique_sub[[#This Row],[SSGUID]],allsections[SGUID],0),3)</f>
        <v>2009</v>
      </c>
      <c r="P6" t="s">
        <v>49</v>
      </c>
      <c r="Q6" t="s">
        <v>50</v>
      </c>
      <c r="R6" s="6" t="str">
        <f t="shared" si="0"/>
        <v>61TDaidZRAGqCBPGs8ha8G5TX5THcQM5Np1uQ5ItrWLM</v>
      </c>
      <c r="S6" s="6">
        <f>INDEX(allsections[[S]:[Order]],MATCH(P6,allsections[SGUID],0),3)</f>
        <v>25</v>
      </c>
      <c r="T6" s="6">
        <f>INDEX(allsections[[S]:[Order]],MATCH(Q6,allsections[SGUID],0),3)</f>
        <v>2501</v>
      </c>
      <c r="U6" t="str">
        <f>IF(sectionsubsection[[#This Row],[Schon da?]]=1,INDEX(sectionsubsection_download[],MATCH(sectionsubsection[[#This Row],[Title]],sectionsubsection_download[Title],0),6),INDEX(sectionsubsection10[],MATCH(sectionsubsection[[#This Row],[Title]],sectionsubsection10[Title],0),6))</f>
        <v>iRZqmNFK3RvDpleWESvWD</v>
      </c>
      <c r="V6">
        <f>COUNTIF(Z:Z,sectionsubsection[[#This Row],[Title]])</f>
        <v>1</v>
      </c>
      <c r="X6" s="10"/>
      <c r="Y6" s="11"/>
      <c r="Z6" s="6" t="s">
        <v>1689</v>
      </c>
      <c r="AA6" s="6" t="e">
        <f>INDEX(allsections[[S]:[Order]],MATCH(X6,allsections[SGUID],0),3)</f>
        <v>#N/A</v>
      </c>
      <c r="AB6" s="6" t="e">
        <f>INDEX(allsections[[S]:[Order]],MATCH(Y6,allsections[SGUID],0),3)</f>
        <v>#N/A</v>
      </c>
      <c r="AC6" s="11" t="s">
        <v>1690</v>
      </c>
    </row>
    <row r="7" spans="1:36" ht="409.5" x14ac:dyDescent="0.25">
      <c r="A7" t="s">
        <v>1691</v>
      </c>
      <c r="B7" s="9" t="s">
        <v>1692</v>
      </c>
      <c r="C7" s="9" t="s">
        <v>1693</v>
      </c>
      <c r="D7">
        <v>1</v>
      </c>
      <c r="F7" t="s">
        <v>1421</v>
      </c>
      <c r="G7" t="str">
        <f>INDEX(allsections[[S]:[Order]],MATCH(unique_sections[[#This Row],[SGUID]],allsections[SGUID],0),1)</f>
        <v>AQ 05 OUTSOURCED ACTIVITIES (SUBCONTRACTORS)</v>
      </c>
      <c r="H7" t="str">
        <f>INDEX(allsections[[S]:[Order]],MATCH(unique_sections[[#This Row],[SGUID]],allsections[SGUID],0),2)</f>
        <v>Subcontracting is the practice of assigning, or outsourcing, part of the obligations and tasks under a contract to another party known as a subcontractor.</v>
      </c>
      <c r="I7">
        <f>INDEX(allsections[[S]:[Order]],MATCH(unique_sections[[#This Row],[SGUID]],allsections[SGUID],0),3)</f>
        <v>5</v>
      </c>
      <c r="K7" t="s">
        <v>1414</v>
      </c>
      <c r="L7" t="str">
        <f>INDEX(allsections[[S]:[Order]],MATCH(unique_sub[[#This Row],[SSGUID]],allsections[SGUID],0),1)</f>
        <v>AQ 19.03 Transport of chemical compounds</v>
      </c>
      <c r="M7" t="str">
        <f>INDEX(allsections[[S]:[Order]],MATCH(unique_sub[[#This Row],[SSGUID]],allsections[SGUID],0),2)</f>
        <v>-</v>
      </c>
      <c r="N7">
        <f>INDEX(allsections[[S]:[Order]],MATCH(unique_sub[[#This Row],[SSGUID]],allsections[SGUID],0),3)</f>
        <v>1903</v>
      </c>
      <c r="P7" t="s">
        <v>364</v>
      </c>
      <c r="Q7" t="s">
        <v>701</v>
      </c>
      <c r="R7" s="6" t="str">
        <f t="shared" si="0"/>
        <v>4pvzWZLf4r0AsvpuWuoYAC3bnauhR2XKWnnmjxnrNJeQ</v>
      </c>
      <c r="S7" s="6">
        <f>INDEX(allsections[[S]:[Order]],MATCH(P7,allsections[SGUID],0),3)</f>
        <v>20</v>
      </c>
      <c r="T7" s="6">
        <f>INDEX(allsections[[S]:[Order]],MATCH(Q7,allsections[SGUID],0),3)</f>
        <v>2009</v>
      </c>
      <c r="U7" t="str">
        <f>IF(sectionsubsection[[#This Row],[Schon da?]]=1,INDEX(sectionsubsection_download[],MATCH(sectionsubsection[[#This Row],[Title]],sectionsubsection_download[Title],0),6),INDEX(sectionsubsection10[],MATCH(sectionsubsection[[#This Row],[Title]],sectionsubsection10[Title],0),6))</f>
        <v>1JbLaD4cXHUBhzd0XaNL3n</v>
      </c>
      <c r="V7">
        <f>COUNTIF(Z:Z,sectionsubsection[[#This Row],[Title]])</f>
        <v>1</v>
      </c>
      <c r="X7" s="8"/>
      <c r="Y7" s="6"/>
      <c r="Z7" s="6" t="s">
        <v>1694</v>
      </c>
      <c r="AA7" s="6" t="e">
        <f>INDEX(allsections[[S]:[Order]],MATCH(X7,allsections[SGUID],0),3)</f>
        <v>#N/A</v>
      </c>
      <c r="AB7" s="6" t="e">
        <f>INDEX(allsections[[S]:[Order]],MATCH(Y7,allsections[SGUID],0),3)</f>
        <v>#N/A</v>
      </c>
      <c r="AC7" s="6" t="s">
        <v>1695</v>
      </c>
    </row>
    <row r="8" spans="1:36" ht="75" x14ac:dyDescent="0.25">
      <c r="A8" t="s">
        <v>1696</v>
      </c>
      <c r="B8" s="9" t="s">
        <v>1697</v>
      </c>
      <c r="C8" s="9"/>
      <c r="D8">
        <v>1</v>
      </c>
      <c r="F8" t="s">
        <v>1331</v>
      </c>
      <c r="G8" t="str">
        <f>INDEX(allsections[[S]:[Order]],MATCH(unique_sections[[#This Row],[SGUID]],allsections[SGUID],0),1)</f>
        <v>AQ 06 ENVIRONMENTAL AND BIODIVERSITY MANAGEMENT</v>
      </c>
      <c r="H8" t="str">
        <f>INDEX(allsections[[S]:[Order]],MATCH(unique_sections[[#This Row],[SGUID]],allsections[SGUID],0),2)</f>
        <v>-</v>
      </c>
      <c r="I8">
        <f>INDEX(allsections[[S]:[Order]],MATCH(unique_sections[[#This Row],[SGUID]],allsections[SGUID],0),3)</f>
        <v>6</v>
      </c>
      <c r="K8" t="s">
        <v>829</v>
      </c>
      <c r="L8" t="str">
        <f>INDEX(allsections[[S]:[Order]],MATCH(unique_sub[[#This Row],[SSGUID]],allsections[SGUID],0),1)</f>
        <v>AQ 20.02 Farmed aquatic species health and welfare</v>
      </c>
      <c r="M8" t="str">
        <f>INDEX(allsections[[S]:[Order]],MATCH(unique_sub[[#This Row],[SSGUID]],allsections[SGUID],0),2)</f>
        <v>-</v>
      </c>
      <c r="N8">
        <f>INDEX(allsections[[S]:[Order]],MATCH(unique_sub[[#This Row],[SSGUID]],allsections[SGUID],0),3)</f>
        <v>2002</v>
      </c>
      <c r="P8" t="s">
        <v>1140</v>
      </c>
      <c r="Q8" t="s">
        <v>1414</v>
      </c>
      <c r="R8" s="6" t="str">
        <f t="shared" si="0"/>
        <v>4G6L5rXAv5opyJXaaJSspR24wmFn53ZJndoxOd1EgcHe</v>
      </c>
      <c r="S8" s="6">
        <f>INDEX(allsections[[S]:[Order]],MATCH(P8,allsections[SGUID],0),3)</f>
        <v>19</v>
      </c>
      <c r="T8" s="6">
        <f>INDEX(allsections[[S]:[Order]],MATCH(Q8,allsections[SGUID],0),3)</f>
        <v>1903</v>
      </c>
      <c r="U8" t="str">
        <f>IF(sectionsubsection[[#This Row],[Schon da?]]=1,INDEX(sectionsubsection_download[],MATCH(sectionsubsection[[#This Row],[Title]],sectionsubsection_download[Title],0),6),INDEX(sectionsubsection10[],MATCH(sectionsubsection[[#This Row],[Title]],sectionsubsection10[Title],0),6))</f>
        <v>7d1h0m9pz35YRdo6SUeCBJ</v>
      </c>
      <c r="V8">
        <f>COUNTIF(Z:Z,sectionsubsection[[#This Row],[Title]])</f>
        <v>1</v>
      </c>
      <c r="X8" s="10"/>
      <c r="Y8" s="11"/>
      <c r="Z8" s="6" t="s">
        <v>1698</v>
      </c>
      <c r="AA8" s="6" t="e">
        <f>INDEX(allsections[[S]:[Order]],MATCH(X8,allsections[SGUID],0),3)</f>
        <v>#N/A</v>
      </c>
      <c r="AB8" s="6" t="e">
        <f>INDEX(allsections[[S]:[Order]],MATCH(Y8,allsections[SGUID],0),3)</f>
        <v>#N/A</v>
      </c>
      <c r="AC8" s="11" t="s">
        <v>1699</v>
      </c>
    </row>
    <row r="9" spans="1:36" x14ac:dyDescent="0.25">
      <c r="A9" t="s">
        <v>1700</v>
      </c>
      <c r="B9" s="9" t="s">
        <v>1701</v>
      </c>
      <c r="C9" s="9" t="s">
        <v>1676</v>
      </c>
      <c r="D9">
        <v>1</v>
      </c>
      <c r="F9" t="s">
        <v>306</v>
      </c>
      <c r="G9" t="str">
        <f>INDEX(allsections[[S]:[Order]],MATCH(unique_sections[[#This Row],[SGUID]],allsections[SGUID],0),1)</f>
        <v>AQ 07 CONSERVATION</v>
      </c>
      <c r="H9" t="str">
        <f>INDEX(allsections[[S]:[Order]],MATCH(unique_sections[[#This Row],[SGUID]],allsections[SGUID],0),2)</f>
        <v>-</v>
      </c>
      <c r="I9">
        <f>INDEX(allsections[[S]:[Order]],MATCH(unique_sections[[#This Row],[SGUID]],allsections[SGUID],0),3)</f>
        <v>7</v>
      </c>
      <c r="K9" t="s">
        <v>1376</v>
      </c>
      <c r="L9" t="str">
        <f>INDEX(allsections[[S]:[Order]],MATCH(unique_sub[[#This Row],[SSGUID]],allsections[SGUID],0),1)</f>
        <v>AQ 06.02 Waste and pollution action plan</v>
      </c>
      <c r="M9" t="str">
        <f>INDEX(allsections[[S]:[Order]],MATCH(unique_sub[[#This Row],[SSGUID]],allsections[SGUID],0),2)</f>
        <v>-</v>
      </c>
      <c r="N9">
        <f>INDEX(allsections[[S]:[Order]],MATCH(unique_sub[[#This Row],[SSGUID]],allsections[SGUID],0),3)</f>
        <v>602</v>
      </c>
      <c r="P9" t="s">
        <v>364</v>
      </c>
      <c r="Q9" t="s">
        <v>829</v>
      </c>
      <c r="R9" s="6" t="str">
        <f t="shared" si="0"/>
        <v>4pvzWZLf4r0AsvpuWuoYAC6moTS0uCjB77ymqMRrEaKu</v>
      </c>
      <c r="S9" s="6">
        <f>INDEX(allsections[[S]:[Order]],MATCH(P9,allsections[SGUID],0),3)</f>
        <v>20</v>
      </c>
      <c r="T9" s="6">
        <f>INDEX(allsections[[S]:[Order]],MATCH(Q9,allsections[SGUID],0),3)</f>
        <v>2002</v>
      </c>
      <c r="U9" t="str">
        <f>IF(sectionsubsection[[#This Row],[Schon da?]]=1,INDEX(sectionsubsection_download[],MATCH(sectionsubsection[[#This Row],[Title]],sectionsubsection_download[Title],0),6),INDEX(sectionsubsection10[],MATCH(sectionsubsection[[#This Row],[Title]],sectionsubsection10[Title],0),6))</f>
        <v>476rC4cdc9j8oss1h3sXXS</v>
      </c>
      <c r="V9">
        <f>COUNTIF(Z:Z,sectionsubsection[[#This Row],[Title]])</f>
        <v>1</v>
      </c>
      <c r="X9" s="8"/>
      <c r="Y9" s="6"/>
      <c r="Z9" s="6" t="s">
        <v>1702</v>
      </c>
      <c r="AA9" s="6" t="e">
        <f>INDEX(allsections[[S]:[Order]],MATCH(X9,allsections[SGUID],0),3)</f>
        <v>#N/A</v>
      </c>
      <c r="AB9" s="6" t="e">
        <f>INDEX(allsections[[S]:[Order]],MATCH(Y9,allsections[SGUID],0),3)</f>
        <v>#N/A</v>
      </c>
      <c r="AC9" s="6" t="s">
        <v>1703</v>
      </c>
    </row>
    <row r="10" spans="1:36" ht="75" x14ac:dyDescent="0.25">
      <c r="A10" t="s">
        <v>1704</v>
      </c>
      <c r="B10" s="9" t="s">
        <v>1705</v>
      </c>
      <c r="C10" s="9" t="s">
        <v>1676</v>
      </c>
      <c r="D10">
        <v>1</v>
      </c>
      <c r="F10" t="s">
        <v>1166</v>
      </c>
      <c r="G10" t="str">
        <f>INDEX(allsections[[S]:[Order]],MATCH(unique_sections[[#This Row],[SGUID]],allsections[SGUID],0),1)</f>
        <v>AQ 08 COMPLAINTS</v>
      </c>
      <c r="H10" t="str">
        <f>INDEX(allsections[[S]:[Order]],MATCH(unique_sections[[#This Row],[SGUID]],allsections[SGUID],0),2)</f>
        <v>-</v>
      </c>
      <c r="I10">
        <f>INDEX(allsections[[S]:[Order]],MATCH(unique_sections[[#This Row],[SGUID]],allsections[SGUID],0),3)</f>
        <v>8</v>
      </c>
      <c r="K10" t="s">
        <v>1566</v>
      </c>
      <c r="L10" t="str">
        <f>INDEX(allsections[[S]:[Order]],MATCH(unique_sub[[#This Row],[SSGUID]],allsections[SGUID],0),1)</f>
        <v>AQ 06.01 Identification of waste and pollutants</v>
      </c>
      <c r="M10" t="str">
        <f>INDEX(allsections[[S]:[Order]],MATCH(unique_sub[[#This Row],[SSGUID]],allsections[SGUID],0),2)</f>
        <v>-</v>
      </c>
      <c r="N10">
        <f>INDEX(allsections[[S]:[Order]],MATCH(unique_sub[[#This Row],[SSGUID]],allsections[SGUID],0),3)</f>
        <v>601</v>
      </c>
      <c r="P10" t="s">
        <v>1331</v>
      </c>
      <c r="Q10" t="s">
        <v>1376</v>
      </c>
      <c r="R10" s="6" t="str">
        <f t="shared" si="0"/>
        <v>3jqGVv62GBsd8KJSjIWQ7X2DBDLKNCCHjgeVp2fH2kz4</v>
      </c>
      <c r="S10" s="6">
        <f>INDEX(allsections[[S]:[Order]],MATCH(P10,allsections[SGUID],0),3)</f>
        <v>6</v>
      </c>
      <c r="T10" s="6">
        <f>INDEX(allsections[[S]:[Order]],MATCH(Q10,allsections[SGUID],0),3)</f>
        <v>602</v>
      </c>
      <c r="U10" t="str">
        <f>IF(sectionsubsection[[#This Row],[Schon da?]]=1,INDEX(sectionsubsection_download[],MATCH(sectionsubsection[[#This Row],[Title]],sectionsubsection_download[Title],0),6),INDEX(sectionsubsection10[],MATCH(sectionsubsection[[#This Row],[Title]],sectionsubsection10[Title],0),6))</f>
        <v>3CUgz7Cjbz3lVegK48kdwN</v>
      </c>
      <c r="V10">
        <f>COUNTIF(Z:Z,sectionsubsection[[#This Row],[Title]])</f>
        <v>1</v>
      </c>
      <c r="X10" s="10"/>
      <c r="Y10" s="11"/>
      <c r="Z10" s="6" t="s">
        <v>1706</v>
      </c>
      <c r="AA10" s="6" t="e">
        <f>INDEX(allsections[[S]:[Order]],MATCH(X10,allsections[SGUID],0),3)</f>
        <v>#N/A</v>
      </c>
      <c r="AB10" s="6" t="e">
        <f>INDEX(allsections[[S]:[Order]],MATCH(Y10,allsections[SGUID],0),3)</f>
        <v>#N/A</v>
      </c>
      <c r="AC10" s="11" t="s">
        <v>1707</v>
      </c>
    </row>
    <row r="11" spans="1:36" ht="45" x14ac:dyDescent="0.25">
      <c r="A11" t="s">
        <v>1708</v>
      </c>
      <c r="B11" s="9" t="s">
        <v>1709</v>
      </c>
      <c r="C11" s="9" t="s">
        <v>1676</v>
      </c>
      <c r="D11">
        <v>1</v>
      </c>
      <c r="F11" t="s">
        <v>58</v>
      </c>
      <c r="G11" t="str">
        <f>INDEX(allsections[[S]:[Order]],MATCH(unique_sections[[#This Row],[SGUID]],allsections[SGUID],0),1)</f>
        <v>AQ 09 RECALL AND WITHDRAWAL PROCEDURE</v>
      </c>
      <c r="H11" t="str">
        <f>INDEX(allsections[[S]:[Order]],MATCH(unique_sections[[#This Row],[SGUID]],allsections[SGUID],0),2)</f>
        <v>-</v>
      </c>
      <c r="I11">
        <f>INDEX(allsections[[S]:[Order]],MATCH(unique_sections[[#This Row],[SGUID]],allsections[SGUID],0),3)</f>
        <v>9</v>
      </c>
      <c r="K11" t="s">
        <v>1478</v>
      </c>
      <c r="L11" t="str">
        <f>INDEX(allsections[[S]:[Order]],MATCH(unique_sub[[#This Row],[SSGUID]],allsections[SGUID],0),1)</f>
        <v>AQ 01.02 Site management</v>
      </c>
      <c r="M11" t="str">
        <f>INDEX(allsections[[S]:[Order]],MATCH(unique_sub[[#This Row],[SSGUID]],allsections[SGUID],0),2)</f>
        <v>-</v>
      </c>
      <c r="N11">
        <f>INDEX(allsections[[S]:[Order]],MATCH(unique_sub[[#This Row],[SSGUID]],allsections[SGUID],0),3)</f>
        <v>102</v>
      </c>
      <c r="P11" t="s">
        <v>1331</v>
      </c>
      <c r="Q11" t="s">
        <v>1566</v>
      </c>
      <c r="R11" s="6" t="str">
        <f t="shared" si="0"/>
        <v>3jqGVv62GBsd8KJSjIWQ7Xmo9Uog2nl7PhTPO5LbeWt</v>
      </c>
      <c r="S11" s="6">
        <f>INDEX(allsections[[S]:[Order]],MATCH(P11,allsections[SGUID],0),3)</f>
        <v>6</v>
      </c>
      <c r="T11" s="6">
        <f>INDEX(allsections[[S]:[Order]],MATCH(Q11,allsections[SGUID],0),3)</f>
        <v>601</v>
      </c>
      <c r="U11" t="str">
        <f>IF(sectionsubsection[[#This Row],[Schon da?]]=1,INDEX(sectionsubsection_download[],MATCH(sectionsubsection[[#This Row],[Title]],sectionsubsection_download[Title],0),6),INDEX(sectionsubsection10[],MATCH(sectionsubsection[[#This Row],[Title]],sectionsubsection10[Title],0),6))</f>
        <v>54b9jNn5l6JshlbKMcZkvo</v>
      </c>
      <c r="V11">
        <f>COUNTIF(Z:Z,sectionsubsection[[#This Row],[Title]])</f>
        <v>1</v>
      </c>
      <c r="X11" s="8"/>
      <c r="Y11" s="6"/>
      <c r="Z11" s="6" t="s">
        <v>1710</v>
      </c>
      <c r="AA11" s="6" t="e">
        <f>INDEX(allsections[[S]:[Order]],MATCH(X11,allsections[SGUID],0),3)</f>
        <v>#N/A</v>
      </c>
      <c r="AB11" s="6" t="e">
        <f>INDEX(allsections[[S]:[Order]],MATCH(Y11,allsections[SGUID],0),3)</f>
        <v>#N/A</v>
      </c>
      <c r="AC11" s="6" t="s">
        <v>1711</v>
      </c>
    </row>
    <row r="12" spans="1:36" x14ac:dyDescent="0.25">
      <c r="A12" t="s">
        <v>1712</v>
      </c>
      <c r="B12" t="s">
        <v>1713</v>
      </c>
      <c r="C12" s="9" t="s">
        <v>1676</v>
      </c>
      <c r="D12">
        <v>2</v>
      </c>
      <c r="F12" t="s">
        <v>457</v>
      </c>
      <c r="G12" t="str">
        <f>INDEX(allsections[[S]:[Order]],MATCH(unique_sections[[#This Row],[SGUID]],allsections[SGUID],0),1)</f>
        <v>AQ 10 FOOD DEFENSE</v>
      </c>
      <c r="H12" t="str">
        <f>INDEX(allsections[[S]:[Order]],MATCH(unique_sections[[#This Row],[SGUID]],allsections[SGUID],0),2)</f>
        <v>-</v>
      </c>
      <c r="I12">
        <f>INDEX(allsections[[S]:[Order]],MATCH(unique_sections[[#This Row],[SGUID]],allsections[SGUID],0),3)</f>
        <v>10</v>
      </c>
      <c r="K12" t="s">
        <v>1522</v>
      </c>
      <c r="L12" t="str">
        <f>INDEX(allsections[[S]:[Order]],MATCH(unique_sub[[#This Row],[SSGUID]],allsections[SGUID],0),1)</f>
        <v>AQ 01.01 Site history</v>
      </c>
      <c r="M12" t="str">
        <f>INDEX(allsections[[S]:[Order]],MATCH(unique_sub[[#This Row],[SSGUID]],allsections[SGUID],0),2)</f>
        <v>-</v>
      </c>
      <c r="N12">
        <f>INDEX(allsections[[S]:[Order]],MATCH(unique_sub[[#This Row],[SSGUID]],allsections[SGUID],0),3)</f>
        <v>101</v>
      </c>
      <c r="P12" t="s">
        <v>1331</v>
      </c>
      <c r="Q12" t="s">
        <v>1376</v>
      </c>
      <c r="R12" s="6" t="str">
        <f t="shared" si="0"/>
        <v>3jqGVv62GBsd8KJSjIWQ7X2DBDLKNCCHjgeVp2fH2kz4</v>
      </c>
      <c r="S12" s="6">
        <f>INDEX(allsections[[S]:[Order]],MATCH(P12,allsections[SGUID],0),3)</f>
        <v>6</v>
      </c>
      <c r="T12" s="6">
        <f>INDEX(allsections[[S]:[Order]],MATCH(Q12,allsections[SGUID],0),3)</f>
        <v>602</v>
      </c>
      <c r="U12" t="str">
        <f>IF(sectionsubsection[[#This Row],[Schon da?]]=1,INDEX(sectionsubsection_download[],MATCH(sectionsubsection[[#This Row],[Title]],sectionsubsection_download[Title],0),6),INDEX(sectionsubsection10[],MATCH(sectionsubsection[[#This Row],[Title]],sectionsubsection10[Title],0),6))</f>
        <v>3CUgz7Cjbz3lVegK48kdwN</v>
      </c>
      <c r="V12">
        <f>COUNTIF(Z:Z,sectionsubsection[[#This Row],[Title]])</f>
        <v>1</v>
      </c>
      <c r="X12" s="10"/>
      <c r="Y12" s="11"/>
      <c r="Z12" s="6" t="s">
        <v>1714</v>
      </c>
      <c r="AA12" s="6" t="e">
        <f>INDEX(allsections[[S]:[Order]],MATCH(X12,allsections[SGUID],0),3)</f>
        <v>#N/A</v>
      </c>
      <c r="AB12" s="6" t="e">
        <f>INDEX(allsections[[S]:[Order]],MATCH(Y12,allsections[SGUID],0),3)</f>
        <v>#N/A</v>
      </c>
      <c r="AC12" s="11" t="s">
        <v>1715</v>
      </c>
    </row>
    <row r="13" spans="1:36" x14ac:dyDescent="0.25">
      <c r="A13" t="s">
        <v>1716</v>
      </c>
      <c r="B13" t="s">
        <v>1717</v>
      </c>
      <c r="C13" s="9" t="s">
        <v>1676</v>
      </c>
      <c r="D13">
        <v>2</v>
      </c>
      <c r="F13" t="s">
        <v>406</v>
      </c>
      <c r="G13" t="str">
        <f>INDEX(allsections[[S]:[Order]],MATCH(unique_sections[[#This Row],[SGUID]],allsections[SGUID],0),1)</f>
        <v>AQ 11 GLOBALG.A.P. STATUS</v>
      </c>
      <c r="H13" t="str">
        <f>INDEX(allsections[[S]:[Order]],MATCH(unique_sections[[#This Row],[SGUID]],allsections[SGUID],0),2)</f>
        <v>-</v>
      </c>
      <c r="I13">
        <f>INDEX(allsections[[S]:[Order]],MATCH(unique_sections[[#This Row],[SGUID]],allsections[SGUID],0),3)</f>
        <v>11</v>
      </c>
      <c r="K13" t="s">
        <v>94</v>
      </c>
      <c r="L13" t="str">
        <f>INDEX(allsections[[S]:[Order]],MATCH(unique_sub[[#This Row],[SSGUID]],allsections[SGUID],0),1)</f>
        <v>AQ 28.06 Food safety system</v>
      </c>
      <c r="M13" t="str">
        <f>INDEX(allsections[[S]:[Order]],MATCH(unique_sub[[#This Row],[SSGUID]],allsections[SGUID],0),2)</f>
        <v>-</v>
      </c>
      <c r="N13">
        <f>INDEX(allsections[[S]:[Order]],MATCH(unique_sub[[#This Row],[SSGUID]],allsections[SGUID],0),3)</f>
        <v>2806</v>
      </c>
      <c r="P13" t="s">
        <v>1458</v>
      </c>
      <c r="Q13" t="s">
        <v>1478</v>
      </c>
      <c r="R13" s="6" t="str">
        <f t="shared" si="0"/>
        <v>3htAhHdPv9OtsLHNNhtZxH6udigXdkpe8Lswjod4NBOa</v>
      </c>
      <c r="S13" s="6">
        <f>INDEX(allsections[[S]:[Order]],MATCH(P13,allsections[SGUID],0),3)</f>
        <v>1</v>
      </c>
      <c r="T13" s="6">
        <f>INDEX(allsections[[S]:[Order]],MATCH(Q13,allsections[SGUID],0),3)</f>
        <v>102</v>
      </c>
      <c r="U13" t="str">
        <f>IF(sectionsubsection[[#This Row],[Schon da?]]=1,INDEX(sectionsubsection_download[],MATCH(sectionsubsection[[#This Row],[Title]],sectionsubsection_download[Title],0),6),INDEX(sectionsubsection10[],MATCH(sectionsubsection[[#This Row],[Title]],sectionsubsection10[Title],0),6))</f>
        <v>2lIJrvbtPcVuY8RZkfCGAZ</v>
      </c>
      <c r="V13">
        <f>COUNTIF(Z:Z,sectionsubsection[[#This Row],[Title]])</f>
        <v>1</v>
      </c>
      <c r="X13" s="8"/>
      <c r="Y13" s="6"/>
      <c r="Z13" s="6" t="s">
        <v>1718</v>
      </c>
      <c r="AA13" s="6" t="e">
        <f>INDEX(allsections[[S]:[Order]],MATCH(X13,allsections[SGUID],0),3)</f>
        <v>#N/A</v>
      </c>
      <c r="AB13" s="6" t="e">
        <f>INDEX(allsections[[S]:[Order]],MATCH(Y13,allsections[SGUID],0),3)</f>
        <v>#N/A</v>
      </c>
      <c r="AC13" s="6" t="s">
        <v>1719</v>
      </c>
    </row>
    <row r="14" spans="1:36" x14ac:dyDescent="0.25">
      <c r="A14" t="s">
        <v>1720</v>
      </c>
      <c r="B14" t="s">
        <v>1721</v>
      </c>
      <c r="C14" s="9" t="s">
        <v>1676</v>
      </c>
      <c r="D14">
        <v>2</v>
      </c>
      <c r="F14" t="s">
        <v>1559</v>
      </c>
      <c r="G14" t="str">
        <f>INDEX(allsections[[S]:[Order]],MATCH(unique_sections[[#This Row],[SGUID]],allsections[SGUID],0),1)</f>
        <v>AQ 12 LOGO USE</v>
      </c>
      <c r="H14" t="str">
        <f>INDEX(allsections[[S]:[Order]],MATCH(unique_sections[[#This Row],[SGUID]],allsections[SGUID],0),2)</f>
        <v>-</v>
      </c>
      <c r="I14">
        <f>INDEX(allsections[[S]:[Order]],MATCH(unique_sections[[#This Row],[SGUID]],allsections[SGUID],0),3)</f>
        <v>12</v>
      </c>
      <c r="K14" t="s">
        <v>75</v>
      </c>
      <c r="L14" t="str">
        <f>INDEX(allsections[[S]:[Order]],MATCH(unique_sub[[#This Row],[SSGUID]],allsections[SGUID],0),1)</f>
        <v>AQ 28.05 Products with the GGN label visual elements</v>
      </c>
      <c r="M14" t="str">
        <f>INDEX(allsections[[S]:[Order]],MATCH(unique_sub[[#This Row],[SSGUID]],allsections[SGUID],0),2)</f>
        <v>Applicable only to products with the GGN label visual elements
Licensed companies are entitled to use and label their products with the GGN label visual elements in addition to the GLOBALG.A.P. Number. For the requirements and guidelines on using the GGN label visual elements, see the GGN label user manual for product packaging. The GGN label visual elements are linked to a public online portal that enables direct verification of GLOBALG.A.P. Numbers (GGNs) and Chain of Custody (CoC) Numbers.</v>
      </c>
      <c r="N14">
        <f>INDEX(allsections[[S]:[Order]],MATCH(unique_sub[[#This Row],[SSGUID]],allsections[SGUID],0),3)</f>
        <v>2805</v>
      </c>
      <c r="P14" t="s">
        <v>1458</v>
      </c>
      <c r="Q14" t="s">
        <v>1478</v>
      </c>
      <c r="R14" s="6" t="str">
        <f t="shared" si="0"/>
        <v>3htAhHdPv9OtsLHNNhtZxH6udigXdkpe8Lswjod4NBOa</v>
      </c>
      <c r="S14" s="6">
        <f>INDEX(allsections[[S]:[Order]],MATCH(P14,allsections[SGUID],0),3)</f>
        <v>1</v>
      </c>
      <c r="T14" s="6">
        <f>INDEX(allsections[[S]:[Order]],MATCH(Q14,allsections[SGUID],0),3)</f>
        <v>102</v>
      </c>
      <c r="U14" t="str">
        <f>IF(sectionsubsection[[#This Row],[Schon da?]]=1,INDEX(sectionsubsection_download[],MATCH(sectionsubsection[[#This Row],[Title]],sectionsubsection_download[Title],0),6),INDEX(sectionsubsection10[],MATCH(sectionsubsection[[#This Row],[Title]],sectionsubsection10[Title],0),6))</f>
        <v>2lIJrvbtPcVuY8RZkfCGAZ</v>
      </c>
      <c r="V14">
        <f>COUNTIF(Z:Z,sectionsubsection[[#This Row],[Title]])</f>
        <v>1</v>
      </c>
      <c r="X14" s="10"/>
      <c r="Y14" s="11"/>
      <c r="Z14" s="6" t="s">
        <v>1722</v>
      </c>
      <c r="AA14" s="6" t="e">
        <f>INDEX(allsections[[S]:[Order]],MATCH(X14,allsections[SGUID],0),3)</f>
        <v>#N/A</v>
      </c>
      <c r="AB14" s="6" t="e">
        <f>INDEX(allsections[[S]:[Order]],MATCH(Y14,allsections[SGUID],0),3)</f>
        <v>#N/A</v>
      </c>
      <c r="AC14" s="11" t="s">
        <v>1723</v>
      </c>
    </row>
    <row r="15" spans="1:36" ht="75" x14ac:dyDescent="0.25">
      <c r="A15" t="s">
        <v>372</v>
      </c>
      <c r="B15" s="9" t="s">
        <v>1724</v>
      </c>
      <c r="C15" s="9" t="s">
        <v>1676</v>
      </c>
      <c r="D15">
        <v>2</v>
      </c>
      <c r="F15" t="s">
        <v>320</v>
      </c>
      <c r="G15" t="str">
        <f>INDEX(allsections[[S]:[Order]],MATCH(unique_sections[[#This Row],[SGUID]],allsections[SGUID],0),1)</f>
        <v>AQ 13 PARALLEL OWNERSHIP</v>
      </c>
      <c r="H15" t="str">
        <f>INDEX(allsections[[S]:[Order]],MATCH(unique_sections[[#This Row],[SGUID]],allsections[SGUID],0),2)</f>
        <v>This section applies to all producers who need to register for parallel ownership (where products originating from certified and noncertified production processes are produced and/or owned by one legal entity). It does not apply to producers who want to achieve certification for 100% of the production processes of all products in their GLOBALG.A.P. scope and buy none of those products from other producers (with certification or not).</v>
      </c>
      <c r="I15">
        <f>INDEX(allsections[[S]:[Order]],MATCH(unique_sections[[#This Row],[SGUID]],allsections[SGUID],0),3)</f>
        <v>13</v>
      </c>
      <c r="K15" t="s">
        <v>200</v>
      </c>
      <c r="L15" t="str">
        <f>INDEX(allsections[[S]:[Order]],MATCH(unique_sub[[#This Row],[SSGUID]],allsections[SGUID],0),1)</f>
        <v>AQ 28.04 Identification of output with certified status (originating from certified production processes)</v>
      </c>
      <c r="M15" t="str">
        <f>INDEX(allsections[[S]:[Order]],MATCH(unique_sub[[#This Row],[SSGUID]],allsections[SGUID],0),2)</f>
        <v>-</v>
      </c>
      <c r="N15">
        <f>INDEX(allsections[[S]:[Order]],MATCH(unique_sub[[#This Row],[SSGUID]],allsections[SGUID],0),3)</f>
        <v>2804</v>
      </c>
      <c r="P15" t="s">
        <v>1458</v>
      </c>
      <c r="Q15" t="s">
        <v>1522</v>
      </c>
      <c r="R15" s="6" t="str">
        <f t="shared" si="0"/>
        <v>3htAhHdPv9OtsLHNNhtZxH7BbYPU8D5VjuX50wR037bc</v>
      </c>
      <c r="S15" s="6">
        <f>INDEX(allsections[[S]:[Order]],MATCH(P15,allsections[SGUID],0),3)</f>
        <v>1</v>
      </c>
      <c r="T15" s="6">
        <f>INDEX(allsections[[S]:[Order]],MATCH(Q15,allsections[SGUID],0),3)</f>
        <v>101</v>
      </c>
      <c r="U15" t="str">
        <f>IF(sectionsubsection[[#This Row],[Schon da?]]=1,INDEX(sectionsubsection_download[],MATCH(sectionsubsection[[#This Row],[Title]],sectionsubsection_download[Title],0),6),INDEX(sectionsubsection10[],MATCH(sectionsubsection[[#This Row],[Title]],sectionsubsection10[Title],0),6))</f>
        <v>3wjtllhf2EZ05k7ry5E364</v>
      </c>
      <c r="V15">
        <f>COUNTIF(Z:Z,sectionsubsection[[#This Row],[Title]])</f>
        <v>1</v>
      </c>
      <c r="X15" s="8"/>
      <c r="Y15" s="6"/>
      <c r="Z15" s="6" t="s">
        <v>1725</v>
      </c>
      <c r="AA15" s="6" t="e">
        <f>INDEX(allsections[[S]:[Order]],MATCH(X15,allsections[SGUID],0),3)</f>
        <v>#N/A</v>
      </c>
      <c r="AB15" s="6" t="e">
        <f>INDEX(allsections[[S]:[Order]],MATCH(Y15,allsections[SGUID],0),3)</f>
        <v>#N/A</v>
      </c>
      <c r="AC15" s="6" t="s">
        <v>1726</v>
      </c>
    </row>
    <row r="16" spans="1:36" ht="90" x14ac:dyDescent="0.25">
      <c r="A16" t="s">
        <v>1727</v>
      </c>
      <c r="B16" s="9" t="s">
        <v>1728</v>
      </c>
      <c r="C16" s="9"/>
      <c r="D16">
        <v>2</v>
      </c>
      <c r="F16" t="s">
        <v>345</v>
      </c>
      <c r="G16" t="str">
        <f>INDEX(allsections[[S]:[Order]],MATCH(unique_sections[[#This Row],[SGUID]],allsections[SGUID],0),1)</f>
        <v>AQ 14 FARM MASS BALANCE</v>
      </c>
      <c r="H16" t="str">
        <f>INDEX(allsections[[S]:[Order]],MATCH(unique_sections[[#This Row],[SGUID]],allsections[SGUID],0),2)</f>
        <v>-</v>
      </c>
      <c r="I16">
        <f>INDEX(allsections[[S]:[Order]],MATCH(unique_sections[[#This Row],[SGUID]],allsections[SGUID],0),3)</f>
        <v>14</v>
      </c>
      <c r="K16" t="s">
        <v>187</v>
      </c>
      <c r="L16" t="str">
        <f>INDEX(allsections[[S]:[Order]],MATCH(unique_sub[[#This Row],[SSGUID]],allsections[SGUID],0),1)</f>
        <v>AQ 28.03 Traceability</v>
      </c>
      <c r="M16" t="str">
        <f>INDEX(allsections[[S]:[Order]],MATCH(unique_sub[[#This Row],[SSGUID]],allsections[SGUID],0),2)</f>
        <v>-</v>
      </c>
      <c r="N16">
        <f>INDEX(allsections[[S]:[Order]],MATCH(unique_sub[[#This Row],[SSGUID]],allsections[SGUID],0),3)</f>
        <v>2803</v>
      </c>
      <c r="P16" t="s">
        <v>1458</v>
      </c>
      <c r="Q16" t="s">
        <v>1522</v>
      </c>
      <c r="R16" s="6" t="str">
        <f t="shared" si="0"/>
        <v>3htAhHdPv9OtsLHNNhtZxH7BbYPU8D5VjuX50wR037bc</v>
      </c>
      <c r="S16" s="6">
        <f>INDEX(allsections[[S]:[Order]],MATCH(P16,allsections[SGUID],0),3)</f>
        <v>1</v>
      </c>
      <c r="T16" s="6">
        <f>INDEX(allsections[[S]:[Order]],MATCH(Q16,allsections[SGUID],0),3)</f>
        <v>101</v>
      </c>
      <c r="U16" t="str">
        <f>IF(sectionsubsection[[#This Row],[Schon da?]]=1,INDEX(sectionsubsection_download[],MATCH(sectionsubsection[[#This Row],[Title]],sectionsubsection_download[Title],0),6),INDEX(sectionsubsection10[],MATCH(sectionsubsection[[#This Row],[Title]],sectionsubsection10[Title],0),6))</f>
        <v>3wjtllhf2EZ05k7ry5E364</v>
      </c>
      <c r="V16">
        <f>COUNTIF(Z:Z,sectionsubsection[[#This Row],[Title]])</f>
        <v>1</v>
      </c>
      <c r="X16" s="10"/>
      <c r="Y16" s="11"/>
      <c r="Z16" s="6" t="s">
        <v>1729</v>
      </c>
      <c r="AA16" s="6" t="e">
        <f>INDEX(allsections[[S]:[Order]],MATCH(X16,allsections[SGUID],0),3)</f>
        <v>#N/A</v>
      </c>
      <c r="AB16" s="6" t="e">
        <f>INDEX(allsections[[S]:[Order]],MATCH(Y16,allsections[SGUID],0),3)</f>
        <v>#N/A</v>
      </c>
      <c r="AC16" s="11" t="s">
        <v>1730</v>
      </c>
    </row>
    <row r="17" spans="1:29" ht="90" x14ac:dyDescent="0.25">
      <c r="A17" t="s">
        <v>1731</v>
      </c>
      <c r="B17" s="9" t="s">
        <v>1732</v>
      </c>
      <c r="C17" s="9" t="s">
        <v>1676</v>
      </c>
      <c r="D17">
        <v>2</v>
      </c>
      <c r="F17" t="s">
        <v>379</v>
      </c>
      <c r="G17" t="str">
        <f>INDEX(allsections[[S]:[Order]],MATCH(unique_sections[[#This Row],[SGUID]],allsections[SGUID],0),1)</f>
        <v>AQ 15 FOOD SAFETY POLICY DECLARATION</v>
      </c>
      <c r="H17" t="str">
        <f>INDEX(allsections[[S]:[Order]],MATCH(unique_sections[[#This Row],[SGUID]],allsections[SGUID],0),2)</f>
        <v>-</v>
      </c>
      <c r="I17">
        <f>INDEX(allsections[[S]:[Order]],MATCH(unique_sections[[#This Row],[SGUID]],allsections[SGUID],0),3)</f>
        <v>15</v>
      </c>
      <c r="K17" t="s">
        <v>168</v>
      </c>
      <c r="L17" t="str">
        <f>INDEX(allsections[[S]:[Order]],MATCH(unique_sub[[#This Row],[SSGUID]],allsections[SGUID],0),1)</f>
        <v>AQ 28.02 Input and output verification</v>
      </c>
      <c r="M17" t="str">
        <f>INDEX(allsections[[S]:[Order]],MATCH(unique_sub[[#This Row],[SSGUID]],allsections[SGUID],0),2)</f>
        <v>This section does not apply if the producer processes only their own farmed products and is not registered in the GLOBALG.A.P. IT systems for parallel ownership.</v>
      </c>
      <c r="N17">
        <f>INDEX(allsections[[S]:[Order]],MATCH(unique_sub[[#This Row],[SSGUID]],allsections[SGUID],0),3)</f>
        <v>2802</v>
      </c>
      <c r="P17" t="s">
        <v>1559</v>
      </c>
      <c r="Q17" t="s">
        <v>59</v>
      </c>
      <c r="R17" s="6" t="str">
        <f t="shared" si="0"/>
        <v>QZfIR1aSAjL2YcUqo376X5TvyR0UgB0EOmnMkFaZftX</v>
      </c>
      <c r="S17" s="6">
        <f>INDEX(allsections[[S]:[Order]],MATCH(P17,allsections[SGUID],0),3)</f>
        <v>12</v>
      </c>
      <c r="T17" s="6">
        <f>INDEX(allsections[[S]:[Order]],MATCH(Q17,allsections[SGUID],0),3)</f>
        <v>0</v>
      </c>
      <c r="U17" t="str">
        <f>IF(sectionsubsection[[#This Row],[Schon da?]]=1,INDEX(sectionsubsection_download[],MATCH(sectionsubsection[[#This Row],[Title]],sectionsubsection_download[Title],0),6),INDEX(sectionsubsection10[],MATCH(sectionsubsection[[#This Row],[Title]],sectionsubsection10[Title],0),6))</f>
        <v>fICsjkYrHVr87NAeTjI92</v>
      </c>
      <c r="V17">
        <f>COUNTIF(Z:Z,sectionsubsection[[#This Row],[Title]])</f>
        <v>1</v>
      </c>
      <c r="X17" s="8"/>
      <c r="Y17" s="6"/>
      <c r="Z17" s="6" t="s">
        <v>1733</v>
      </c>
      <c r="AA17" s="6" t="e">
        <f>INDEX(allsections[[S]:[Order]],MATCH(X17,allsections[SGUID],0),3)</f>
        <v>#N/A</v>
      </c>
      <c r="AB17" s="6" t="e">
        <f>INDEX(allsections[[S]:[Order]],MATCH(Y17,allsections[SGUID],0),3)</f>
        <v>#N/A</v>
      </c>
      <c r="AC17" s="6" t="s">
        <v>1734</v>
      </c>
    </row>
    <row r="18" spans="1:29" ht="90" x14ac:dyDescent="0.25">
      <c r="A18" t="s">
        <v>1735</v>
      </c>
      <c r="B18" s="9" t="s">
        <v>1736</v>
      </c>
      <c r="C18" s="9" t="s">
        <v>1676</v>
      </c>
      <c r="D18">
        <v>2</v>
      </c>
      <c r="F18" t="s">
        <v>386</v>
      </c>
      <c r="G18" t="str">
        <f>INDEX(allsections[[S]:[Order]],MATCH(unique_sections[[#This Row],[SGUID]],allsections[SGUID],0),1)</f>
        <v xml:space="preserve">AQ 16 FOOD FRAUD MITIGATION </v>
      </c>
      <c r="H18" t="str">
        <f>INDEX(allsections[[S]:[Order]],MATCH(unique_sections[[#This Row],[SGUID]],allsections[SGUID],0),2)</f>
        <v>-</v>
      </c>
      <c r="I18">
        <f>INDEX(allsections[[S]:[Order]],MATCH(unique_sections[[#This Row],[SGUID]],allsections[SGUID],0),3)</f>
        <v>16</v>
      </c>
      <c r="K18" t="s">
        <v>125</v>
      </c>
      <c r="L18" t="str">
        <f>INDEX(allsections[[S]:[Order]],MATCH(unique_sub[[#This Row],[SSGUID]],allsections[SGUID],0),1)</f>
        <v>AQ 28.01 Management Structure</v>
      </c>
      <c r="M18" t="str">
        <f>INDEX(allsections[[S]:[Order]],MATCH(unique_sub[[#This Row],[SSGUID]],allsections[SGUID],0),2)</f>
        <v>-</v>
      </c>
      <c r="N18">
        <f>INDEX(allsections[[S]:[Order]],MATCH(unique_sub[[#This Row],[SSGUID]],allsections[SGUID],0),3)</f>
        <v>2801</v>
      </c>
      <c r="P18" t="s">
        <v>74</v>
      </c>
      <c r="Q18" t="s">
        <v>94</v>
      </c>
      <c r="R18" s="6" t="str">
        <f t="shared" si="0"/>
        <v>6wlTC8ogftkq4iCmKwM5w910c0y7GWMTWtoirCquzgD2</v>
      </c>
      <c r="S18" s="6">
        <f>INDEX(allsections[[S]:[Order]],MATCH(P18,allsections[SGUID],0),3)</f>
        <v>28</v>
      </c>
      <c r="T18" s="6">
        <f>INDEX(allsections[[S]:[Order]],MATCH(Q18,allsections[SGUID],0),3)</f>
        <v>2806</v>
      </c>
      <c r="U18" t="str">
        <f>IF(sectionsubsection[[#This Row],[Schon da?]]=1,INDEX(sectionsubsection_download[],MATCH(sectionsubsection[[#This Row],[Title]],sectionsubsection_download[Title],0),6),INDEX(sectionsubsection10[],MATCH(sectionsubsection[[#This Row],[Title]],sectionsubsection10[Title],0),6))</f>
        <v>SEQt0LTaINvR7ShWuB8sk</v>
      </c>
      <c r="V18">
        <f>COUNTIF(Z:Z,sectionsubsection[[#This Row],[Title]])</f>
        <v>1</v>
      </c>
      <c r="X18" s="10"/>
      <c r="Y18" s="11"/>
      <c r="Z18" s="6" t="s">
        <v>1737</v>
      </c>
      <c r="AA18" s="6" t="e">
        <f>INDEX(allsections[[S]:[Order]],MATCH(X18,allsections[SGUID],0),3)</f>
        <v>#N/A</v>
      </c>
      <c r="AB18" s="6" t="e">
        <f>INDEX(allsections[[S]:[Order]],MATCH(Y18,allsections[SGUID],0),3)</f>
        <v>#N/A</v>
      </c>
      <c r="AC18" s="11" t="s">
        <v>1738</v>
      </c>
    </row>
    <row r="19" spans="1:29" x14ac:dyDescent="0.25">
      <c r="A19" t="s">
        <v>393</v>
      </c>
      <c r="B19" t="s">
        <v>1739</v>
      </c>
      <c r="C19" s="9" t="s">
        <v>1676</v>
      </c>
      <c r="D19">
        <v>3</v>
      </c>
      <c r="F19" t="s">
        <v>478</v>
      </c>
      <c r="G19" t="str">
        <f>INDEX(allsections[[S]:[Order]],MATCH(unique_sections[[#This Row],[SGUID]],allsections[SGUID],0),1)</f>
        <v>AQ 17 SPECIFICATIONS, NON-CONFORMING PRODUCTS, AND PRODUCT RELEASE AT THE FARM</v>
      </c>
      <c r="H19" t="str">
        <f>INDEX(allsections[[S]:[Order]],MATCH(unique_sections[[#This Row],[SGUID]],allsections[SGUID],0),2)</f>
        <v>-</v>
      </c>
      <c r="I19">
        <f>INDEX(allsections[[S]:[Order]],MATCH(unique_sections[[#This Row],[SGUID]],allsections[SGUID],0),3)</f>
        <v>17</v>
      </c>
      <c r="K19" t="s">
        <v>498</v>
      </c>
      <c r="L19" t="str">
        <f>INDEX(allsections[[S]:[Order]],MATCH(unique_sub[[#This Row],[SSGUID]],allsections[SGUID],0),1)</f>
        <v>AQ 26.02 Blood waters</v>
      </c>
      <c r="M19" t="str">
        <f>INDEX(allsections[[S]:[Order]],MATCH(unique_sub[[#This Row],[SSGUID]],allsections[SGUID],0),2)</f>
        <v>-</v>
      </c>
      <c r="N19">
        <f>INDEX(allsections[[S]:[Order]],MATCH(unique_sub[[#This Row],[SSGUID]],allsections[SGUID],0),3)</f>
        <v>2602</v>
      </c>
      <c r="P19" t="s">
        <v>74</v>
      </c>
      <c r="Q19" t="s">
        <v>94</v>
      </c>
      <c r="R19" s="6" t="str">
        <f t="shared" si="0"/>
        <v>6wlTC8ogftkq4iCmKwM5w910c0y7GWMTWtoirCquzgD2</v>
      </c>
      <c r="S19" s="6">
        <f>INDEX(allsections[[S]:[Order]],MATCH(P19,allsections[SGUID],0),3)</f>
        <v>28</v>
      </c>
      <c r="T19" s="6">
        <f>INDEX(allsections[[S]:[Order]],MATCH(Q19,allsections[SGUID],0),3)</f>
        <v>2806</v>
      </c>
      <c r="U19" t="str">
        <f>IF(sectionsubsection[[#This Row],[Schon da?]]=1,INDEX(sectionsubsection_download[],MATCH(sectionsubsection[[#This Row],[Title]],sectionsubsection_download[Title],0),6),INDEX(sectionsubsection10[],MATCH(sectionsubsection[[#This Row],[Title]],sectionsubsection10[Title],0),6))</f>
        <v>SEQt0LTaINvR7ShWuB8sk</v>
      </c>
      <c r="V19">
        <f>COUNTIF(Z:Z,sectionsubsection[[#This Row],[Title]])</f>
        <v>1</v>
      </c>
      <c r="X19" s="8"/>
      <c r="Y19" s="6"/>
      <c r="Z19" s="6" t="s">
        <v>1740</v>
      </c>
      <c r="AA19" s="6" t="e">
        <f>INDEX(allsections[[S]:[Order]],MATCH(X19,allsections[SGUID],0),3)</f>
        <v>#N/A</v>
      </c>
      <c r="AB19" s="6" t="e">
        <f>INDEX(allsections[[S]:[Order]],MATCH(Y19,allsections[SGUID],0),3)</f>
        <v>#N/A</v>
      </c>
      <c r="AC19" s="6" t="s">
        <v>1741</v>
      </c>
    </row>
    <row r="20" spans="1:29" x14ac:dyDescent="0.25">
      <c r="A20" t="s">
        <v>1742</v>
      </c>
      <c r="B20" t="s">
        <v>1743</v>
      </c>
      <c r="C20" s="9" t="s">
        <v>1676</v>
      </c>
      <c r="D20">
        <v>3</v>
      </c>
      <c r="F20" t="s">
        <v>1209</v>
      </c>
      <c r="G20" t="str">
        <f>INDEX(allsections[[S]:[Order]],MATCH(unique_sections[[#This Row],[SGUID]],allsections[SGUID],0),1)</f>
        <v>AQ 18 REPRODUCTION – This section provides the additional principles and criteria specifically to hatcheries, when covered under the certificate.</v>
      </c>
      <c r="H20" t="str">
        <f>INDEX(allsections[[S]:[Order]],MATCH(unique_sections[[#This Row],[SGUID]],allsections[SGUID],0),2)</f>
        <v>-</v>
      </c>
      <c r="I20">
        <f>INDEX(allsections[[S]:[Order]],MATCH(unique_sections[[#This Row],[SGUID]],allsections[SGUID],0),3)</f>
        <v>18</v>
      </c>
      <c r="K20" t="s">
        <v>465</v>
      </c>
      <c r="L20" t="str">
        <f>INDEX(allsections[[S]:[Order]],MATCH(unique_sub[[#This Row],[SSGUID]],allsections[SGUID],0),1)</f>
        <v>AQ 26.01 Stunning and bleeding</v>
      </c>
      <c r="M20" t="str">
        <f>INDEX(allsections[[S]:[Order]],MATCH(unique_sub[[#This Row],[SSGUID]],allsections[SGUID],0),2)</f>
        <v>-</v>
      </c>
      <c r="N20">
        <f>INDEX(allsections[[S]:[Order]],MATCH(unique_sub[[#This Row],[SSGUID]],allsections[SGUID],0),3)</f>
        <v>2601</v>
      </c>
      <c r="P20" t="s">
        <v>74</v>
      </c>
      <c r="Q20" t="s">
        <v>75</v>
      </c>
      <c r="R20" s="6" t="str">
        <f t="shared" si="0"/>
        <v>6wlTC8ogftkq4iCmKwM5w9zq9mC4X4axaBhi2FBiFDN</v>
      </c>
      <c r="S20" s="6">
        <f>INDEX(allsections[[S]:[Order]],MATCH(P20,allsections[SGUID],0),3)</f>
        <v>28</v>
      </c>
      <c r="T20" s="6">
        <f>INDEX(allsections[[S]:[Order]],MATCH(Q20,allsections[SGUID],0),3)</f>
        <v>2805</v>
      </c>
      <c r="U20" t="str">
        <f>IF(sectionsubsection[[#This Row],[Schon da?]]=1,INDEX(sectionsubsection_download[],MATCH(sectionsubsection[[#This Row],[Title]],sectionsubsection_download[Title],0),6),INDEX(sectionsubsection10[],MATCH(sectionsubsection[[#This Row],[Title]],sectionsubsection10[Title],0),6))</f>
        <v>5KtGpFDOZJqtfY2fIRqZm8</v>
      </c>
      <c r="V20">
        <f>COUNTIF(Z:Z,sectionsubsection[[#This Row],[Title]])</f>
        <v>1</v>
      </c>
      <c r="X20" s="10"/>
      <c r="Y20" s="11"/>
      <c r="Z20" s="6" t="s">
        <v>1744</v>
      </c>
      <c r="AA20" s="6" t="e">
        <f>INDEX(allsections[[S]:[Order]],MATCH(X20,allsections[SGUID],0),3)</f>
        <v>#N/A</v>
      </c>
      <c r="AB20" s="6" t="e">
        <f>INDEX(allsections[[S]:[Order]],MATCH(Y20,allsections[SGUID],0),3)</f>
        <v>#N/A</v>
      </c>
      <c r="AC20" s="11" t="s">
        <v>1745</v>
      </c>
    </row>
    <row r="21" spans="1:29" x14ac:dyDescent="0.25">
      <c r="A21" t="s">
        <v>1746</v>
      </c>
      <c r="B21" t="s">
        <v>1747</v>
      </c>
      <c r="C21" s="9" t="s">
        <v>1676</v>
      </c>
      <c r="D21">
        <v>3</v>
      </c>
      <c r="F21" t="s">
        <v>1140</v>
      </c>
      <c r="G21" t="str">
        <f>INDEX(allsections[[S]:[Order]],MATCH(unique_sections[[#This Row],[SGUID]],allsections[SGUID],0),1)</f>
        <v xml:space="preserve">AQ 19 CHEMICAL COMPOUNDS
</v>
      </c>
      <c r="H21" t="str">
        <f>INDEX(allsections[[S]:[Order]],MATCH(unique_sections[[#This Row],[SGUID]],allsections[SGUID],0),2)</f>
        <v>Refer to the introduction, section “Chemical compounds.”</v>
      </c>
      <c r="I21">
        <f>INDEX(allsections[[S]:[Order]],MATCH(unique_sections[[#This Row],[SGUID]],allsections[SGUID],0),3)</f>
        <v>19</v>
      </c>
      <c r="K21" t="s">
        <v>444</v>
      </c>
      <c r="L21" t="str">
        <f>INDEX(allsections[[S]:[Order]],MATCH(unique_sub[[#This Row],[SSGUID]],allsections[SGUID],0),1)</f>
        <v>AQ 25.03 Escapes and indigenous species</v>
      </c>
      <c r="M21" t="str">
        <f>INDEX(allsections[[S]:[Order]],MATCH(unique_sub[[#This Row],[SSGUID]],allsections[SGUID],0),2)</f>
        <v>-</v>
      </c>
      <c r="N21">
        <f>INDEX(allsections[[S]:[Order]],MATCH(unique_sub[[#This Row],[SSGUID]],allsections[SGUID],0),3)</f>
        <v>2503</v>
      </c>
      <c r="P21" t="s">
        <v>74</v>
      </c>
      <c r="Q21" t="s">
        <v>75</v>
      </c>
      <c r="R21" s="6" t="str">
        <f t="shared" si="0"/>
        <v>6wlTC8ogftkq4iCmKwM5w9zq9mC4X4axaBhi2FBiFDN</v>
      </c>
      <c r="S21" s="6">
        <f>INDEX(allsections[[S]:[Order]],MATCH(P21,allsections[SGUID],0),3)</f>
        <v>28</v>
      </c>
      <c r="T21" s="6">
        <f>INDEX(allsections[[S]:[Order]],MATCH(Q21,allsections[SGUID],0),3)</f>
        <v>2805</v>
      </c>
      <c r="U21" t="str">
        <f>IF(sectionsubsection[[#This Row],[Schon da?]]=1,INDEX(sectionsubsection_download[],MATCH(sectionsubsection[[#This Row],[Title]],sectionsubsection_download[Title],0),6),INDEX(sectionsubsection10[],MATCH(sectionsubsection[[#This Row],[Title]],sectionsubsection10[Title],0),6))</f>
        <v>5KtGpFDOZJqtfY2fIRqZm8</v>
      </c>
      <c r="V21">
        <f>COUNTIF(Z:Z,sectionsubsection[[#This Row],[Title]])</f>
        <v>1</v>
      </c>
      <c r="X21" s="8"/>
      <c r="Y21" s="6"/>
      <c r="Z21" s="6" t="s">
        <v>1748</v>
      </c>
      <c r="AA21" s="6" t="e">
        <f>INDEX(allsections[[S]:[Order]],MATCH(X21,allsections[SGUID],0),3)</f>
        <v>#N/A</v>
      </c>
      <c r="AB21" s="6" t="e">
        <f>INDEX(allsections[[S]:[Order]],MATCH(Y21,allsections[SGUID],0),3)</f>
        <v>#N/A</v>
      </c>
      <c r="AC21" s="6" t="s">
        <v>1749</v>
      </c>
    </row>
    <row r="22" spans="1:29" x14ac:dyDescent="0.25">
      <c r="A22" t="s">
        <v>1750</v>
      </c>
      <c r="B22" t="s">
        <v>1751</v>
      </c>
      <c r="C22" s="9"/>
      <c r="D22">
        <v>3</v>
      </c>
      <c r="F22" t="s">
        <v>364</v>
      </c>
      <c r="G22" t="str">
        <f>INDEX(allsections[[S]:[Order]],MATCH(unique_sections[[#This Row],[SGUID]],allsections[SGUID],0),1)</f>
        <v>AQ 20 FARMED AQUATIC SPECIES WELFARE, MANAGEMENT, AND HUSBANDRY (at all points of the production chain)</v>
      </c>
      <c r="H22" t="str">
        <f>INDEX(allsections[[S]:[Order]],MATCH(unique_sections[[#This Row],[SGUID]],allsections[SGUID],0),2)</f>
        <v>Any farmed aquatic species welfare problems seen during the self-assessment/internal audit performed by the producer shall be dealt appropriately and without delay.</v>
      </c>
      <c r="I22">
        <f>INDEX(allsections[[S]:[Order]],MATCH(unique_sections[[#This Row],[SGUID]],allsections[SGUID],0),3)</f>
        <v>20</v>
      </c>
      <c r="K22" t="s">
        <v>557</v>
      </c>
      <c r="L22" t="str">
        <f>INDEX(allsections[[S]:[Order]],MATCH(unique_sub[[#This Row],[SSGUID]],allsections[SGUID],0),1)</f>
        <v>AQ 24.02 Traceability of harvested farmed aquatic species</v>
      </c>
      <c r="M22" t="str">
        <f>INDEX(allsections[[S]:[Order]],MATCH(unique_sub[[#This Row],[SSGUID]],allsections[SGUID],0),2)</f>
        <v>-</v>
      </c>
      <c r="N22">
        <f>INDEX(allsections[[S]:[Order]],MATCH(unique_sub[[#This Row],[SSGUID]],allsections[SGUID],0),3)</f>
        <v>2402</v>
      </c>
      <c r="P22" t="s">
        <v>74</v>
      </c>
      <c r="Q22" t="s">
        <v>75</v>
      </c>
      <c r="R22" s="6" t="str">
        <f t="shared" si="0"/>
        <v>6wlTC8ogftkq4iCmKwM5w9zq9mC4X4axaBhi2FBiFDN</v>
      </c>
      <c r="S22" s="6">
        <f>INDEX(allsections[[S]:[Order]],MATCH(P22,allsections[SGUID],0),3)</f>
        <v>28</v>
      </c>
      <c r="T22" s="6">
        <f>INDEX(allsections[[S]:[Order]],MATCH(Q22,allsections[SGUID],0),3)</f>
        <v>2805</v>
      </c>
      <c r="U22" t="str">
        <f>IF(sectionsubsection[[#This Row],[Schon da?]]=1,INDEX(sectionsubsection_download[],MATCH(sectionsubsection[[#This Row],[Title]],sectionsubsection_download[Title],0),6),INDEX(sectionsubsection10[],MATCH(sectionsubsection[[#This Row],[Title]],sectionsubsection10[Title],0),6))</f>
        <v>5KtGpFDOZJqtfY2fIRqZm8</v>
      </c>
      <c r="V22">
        <f>COUNTIF(Z:Z,sectionsubsection[[#This Row],[Title]])</f>
        <v>1</v>
      </c>
      <c r="X22" s="10"/>
      <c r="Y22" s="11"/>
      <c r="Z22" s="6" t="s">
        <v>1752</v>
      </c>
      <c r="AA22" s="6" t="e">
        <f>INDEX(allsections[[S]:[Order]],MATCH(X22,allsections[SGUID],0),3)</f>
        <v>#N/A</v>
      </c>
      <c r="AB22" s="6" t="e">
        <f>INDEX(allsections[[S]:[Order]],MATCH(Y22,allsections[SGUID],0),3)</f>
        <v>#N/A</v>
      </c>
      <c r="AC22" s="11" t="s">
        <v>1753</v>
      </c>
    </row>
    <row r="23" spans="1:29" ht="120" x14ac:dyDescent="0.25">
      <c r="A23" t="s">
        <v>1754</v>
      </c>
      <c r="B23" s="9" t="s">
        <v>1755</v>
      </c>
      <c r="C23" s="9"/>
      <c r="D23">
        <v>3</v>
      </c>
      <c r="F23" t="s">
        <v>576</v>
      </c>
      <c r="G23" t="str">
        <f>INDEX(allsections[[S]:[Order]],MATCH(unique_sections[[#This Row],[SGUID]],allsections[SGUID],0),1)</f>
        <v>AQ 21 SAMPLING AND TESTING OF FARMED AQUATIC SPECIES</v>
      </c>
      <c r="H23" t="str">
        <f>INDEX(allsections[[S]:[Order]],MATCH(unique_sections[[#This Row],[SGUID]],allsections[SGUID],0),2)</f>
        <v>-</v>
      </c>
      <c r="I23">
        <f>INDEX(allsections[[S]:[Order]],MATCH(unique_sections[[#This Row],[SGUID]],allsections[SGUID],0),3)</f>
        <v>21</v>
      </c>
      <c r="K23" t="s">
        <v>595</v>
      </c>
      <c r="L23" t="str">
        <f>INDEX(allsections[[S]:[Order]],MATCH(unique_sub[[#This Row],[SSGUID]],allsections[SGUID],0),1)</f>
        <v>AQ 24.01 Harvesting – Method of harvest/dispatch</v>
      </c>
      <c r="M23" t="str">
        <f>INDEX(allsections[[S]:[Order]],MATCH(unique_sub[[#This Row],[SSGUID]],allsections[SGUID],0),2)</f>
        <v>-</v>
      </c>
      <c r="N23">
        <f>INDEX(allsections[[S]:[Order]],MATCH(unique_sub[[#This Row],[SSGUID]],allsections[SGUID],0),3)</f>
        <v>2401</v>
      </c>
      <c r="P23" t="s">
        <v>74</v>
      </c>
      <c r="Q23" t="s">
        <v>75</v>
      </c>
      <c r="R23" s="6" t="str">
        <f t="shared" si="0"/>
        <v>6wlTC8ogftkq4iCmKwM5w9zq9mC4X4axaBhi2FBiFDN</v>
      </c>
      <c r="S23" s="6">
        <f>INDEX(allsections[[S]:[Order]],MATCH(P23,allsections[SGUID],0),3)</f>
        <v>28</v>
      </c>
      <c r="T23" s="6">
        <f>INDEX(allsections[[S]:[Order]],MATCH(Q23,allsections[SGUID],0),3)</f>
        <v>2805</v>
      </c>
      <c r="U23" t="str">
        <f>IF(sectionsubsection[[#This Row],[Schon da?]]=1,INDEX(sectionsubsection_download[],MATCH(sectionsubsection[[#This Row],[Title]],sectionsubsection_download[Title],0),6),INDEX(sectionsubsection10[],MATCH(sectionsubsection[[#This Row],[Title]],sectionsubsection10[Title],0),6))</f>
        <v>5KtGpFDOZJqtfY2fIRqZm8</v>
      </c>
      <c r="V23">
        <f>COUNTIF(Z:Z,sectionsubsection[[#This Row],[Title]])</f>
        <v>1</v>
      </c>
      <c r="X23" s="8"/>
      <c r="Y23" s="6"/>
      <c r="Z23" s="6" t="s">
        <v>1756</v>
      </c>
      <c r="AA23" s="6" t="e">
        <f>INDEX(allsections[[S]:[Order]],MATCH(X23,allsections[SGUID],0),3)</f>
        <v>#N/A</v>
      </c>
      <c r="AB23" s="6" t="e">
        <f>INDEX(allsections[[S]:[Order]],MATCH(Y23,allsections[SGUID],0),3)</f>
        <v>#N/A</v>
      </c>
      <c r="AC23" s="6" t="s">
        <v>1757</v>
      </c>
    </row>
    <row r="24" spans="1:29" ht="60" x14ac:dyDescent="0.25">
      <c r="A24" t="s">
        <v>1758</v>
      </c>
      <c r="B24" s="9" t="s">
        <v>1759</v>
      </c>
      <c r="C24" s="9" t="s">
        <v>1676</v>
      </c>
      <c r="D24">
        <v>3</v>
      </c>
      <c r="F24" t="s">
        <v>523</v>
      </c>
      <c r="G24" t="str">
        <f>INDEX(allsections[[S]:[Order]],MATCH(unique_sections[[#This Row],[SGUID]],allsections[SGUID],0),1)</f>
        <v xml:space="preserve">AQ 22 FEED MANAGEMENT </v>
      </c>
      <c r="H24" t="str">
        <f>INDEX(allsections[[S]:[Order]],MATCH(unique_sections[[#This Row],[SGUID]],allsections[SGUID],0),2)</f>
        <v>While the aquaculture industry is expected to grow in the future, reliance on forage fish use in feed should not. Sustainable sourcing, efficient use of marine ingredients, and the use of alternatives to forage fish are fundamental steps to reducing and eliminating detrimental effects in the marine ecosystem. Refer to the GLOBALG.A.P. Compound Feed Manufacturing standard.</v>
      </c>
      <c r="I24">
        <f>INDEX(allsections[[S]:[Order]],MATCH(unique_sections[[#This Row],[SGUID]],allsections[SGUID],0),3)</f>
        <v>22</v>
      </c>
      <c r="K24" t="s">
        <v>549</v>
      </c>
      <c r="L24" t="str">
        <f>INDEX(allsections[[S]:[Order]],MATCH(unique_sub[[#This Row],[SSGUID]],allsections[SGUID],0),1)</f>
        <v>AQ 22.03 Storage of aquaculture feeds</v>
      </c>
      <c r="M24" t="str">
        <f>INDEX(allsections[[S]:[Order]],MATCH(unique_sub[[#This Row],[SSGUID]],allsections[SGUID],0),2)</f>
        <v>-</v>
      </c>
      <c r="N24">
        <f>INDEX(allsections[[S]:[Order]],MATCH(unique_sub[[#This Row],[SSGUID]],allsections[SGUID],0),3)</f>
        <v>2203</v>
      </c>
      <c r="P24" t="s">
        <v>74</v>
      </c>
      <c r="Q24" t="s">
        <v>75</v>
      </c>
      <c r="R24" s="6" t="str">
        <f t="shared" si="0"/>
        <v>6wlTC8ogftkq4iCmKwM5w9zq9mC4X4axaBhi2FBiFDN</v>
      </c>
      <c r="S24" s="6">
        <f>INDEX(allsections[[S]:[Order]],MATCH(P24,allsections[SGUID],0),3)</f>
        <v>28</v>
      </c>
      <c r="T24" s="6">
        <f>INDEX(allsections[[S]:[Order]],MATCH(Q24,allsections[SGUID],0),3)</f>
        <v>2805</v>
      </c>
      <c r="U24" t="str">
        <f>IF(sectionsubsection[[#This Row],[Schon da?]]=1,INDEX(sectionsubsection_download[],MATCH(sectionsubsection[[#This Row],[Title]],sectionsubsection_download[Title],0),6),INDEX(sectionsubsection10[],MATCH(sectionsubsection[[#This Row],[Title]],sectionsubsection10[Title],0),6))</f>
        <v>5KtGpFDOZJqtfY2fIRqZm8</v>
      </c>
      <c r="V24">
        <f>COUNTIF(Z:Z,sectionsubsection[[#This Row],[Title]])</f>
        <v>1</v>
      </c>
      <c r="X24" s="10"/>
      <c r="Y24" s="11"/>
      <c r="Z24" s="6" t="s">
        <v>1760</v>
      </c>
      <c r="AA24" s="6" t="e">
        <f>INDEX(allsections[[S]:[Order]],MATCH(X24,allsections[SGUID],0),3)</f>
        <v>#N/A</v>
      </c>
      <c r="AB24" s="6" t="e">
        <f>INDEX(allsections[[S]:[Order]],MATCH(Y24,allsections[SGUID],0),3)</f>
        <v>#N/A</v>
      </c>
      <c r="AC24" s="11" t="s">
        <v>1761</v>
      </c>
    </row>
    <row r="25" spans="1:29" ht="60" x14ac:dyDescent="0.25">
      <c r="A25" t="s">
        <v>1762</v>
      </c>
      <c r="B25" s="9" t="s">
        <v>1763</v>
      </c>
      <c r="C25" s="9" t="s">
        <v>1676</v>
      </c>
      <c r="D25">
        <v>3</v>
      </c>
      <c r="F25" t="s">
        <v>1646</v>
      </c>
      <c r="G25" t="str">
        <f>INDEX(allsections[[S]:[Order]],MATCH(unique_sections[[#This Row],[SGUID]],allsections[SGUID],0),1)</f>
        <v>AQ 23 PEST CONTROL</v>
      </c>
      <c r="H25" t="str">
        <f>INDEX(allsections[[S]:[Order]],MATCH(unique_sections[[#This Row],[SGUID]],allsections[SGUID],0),2)</f>
        <v>-</v>
      </c>
      <c r="I25">
        <f>INDEX(allsections[[S]:[Order]],MATCH(unique_sections[[#This Row],[SGUID]],allsections[SGUID],0),3)</f>
        <v>23</v>
      </c>
      <c r="K25" t="s">
        <v>638</v>
      </c>
      <c r="L25" t="str">
        <f>INDEX(allsections[[S]:[Order]],MATCH(unique_sub[[#This Row],[SSGUID]],allsections[SGUID],0),1)</f>
        <v>AQ 22.02 Feed records</v>
      </c>
      <c r="M25" t="str">
        <f>INDEX(allsections[[S]:[Order]],MATCH(unique_sub[[#This Row],[SSGUID]],allsections[SGUID],0),2)</f>
        <v>-</v>
      </c>
      <c r="N25">
        <f>INDEX(allsections[[S]:[Order]],MATCH(unique_sub[[#This Row],[SSGUID]],allsections[SGUID],0),3)</f>
        <v>2202</v>
      </c>
      <c r="P25" t="s">
        <v>74</v>
      </c>
      <c r="Q25" t="s">
        <v>75</v>
      </c>
      <c r="R25" s="6" t="str">
        <f t="shared" si="0"/>
        <v>6wlTC8ogftkq4iCmKwM5w9zq9mC4X4axaBhi2FBiFDN</v>
      </c>
      <c r="S25" s="6">
        <f>INDEX(allsections[[S]:[Order]],MATCH(P25,allsections[SGUID],0),3)</f>
        <v>28</v>
      </c>
      <c r="T25" s="6">
        <f>INDEX(allsections[[S]:[Order]],MATCH(Q25,allsections[SGUID],0),3)</f>
        <v>2805</v>
      </c>
      <c r="U25" t="str">
        <f>IF(sectionsubsection[[#This Row],[Schon da?]]=1,INDEX(sectionsubsection_download[],MATCH(sectionsubsection[[#This Row],[Title]],sectionsubsection_download[Title],0),6),INDEX(sectionsubsection10[],MATCH(sectionsubsection[[#This Row],[Title]],sectionsubsection10[Title],0),6))</f>
        <v>5KtGpFDOZJqtfY2fIRqZm8</v>
      </c>
      <c r="V25">
        <f>COUNTIF(Z:Z,sectionsubsection[[#This Row],[Title]])</f>
        <v>1</v>
      </c>
      <c r="X25" s="8"/>
      <c r="Y25" s="6"/>
      <c r="Z25" s="6" t="s">
        <v>1764</v>
      </c>
      <c r="AA25" s="6" t="e">
        <f>INDEX(allsections[[S]:[Order]],MATCH(X25,allsections[SGUID],0),3)</f>
        <v>#N/A</v>
      </c>
      <c r="AB25" s="6" t="e">
        <f>INDEX(allsections[[S]:[Order]],MATCH(Y25,allsections[SGUID],0),3)</f>
        <v>#N/A</v>
      </c>
      <c r="AC25" s="6" t="s">
        <v>1765</v>
      </c>
    </row>
    <row r="26" spans="1:29" ht="285" x14ac:dyDescent="0.25">
      <c r="A26" t="s">
        <v>66</v>
      </c>
      <c r="B26" t="s">
        <v>1766</v>
      </c>
      <c r="C26" s="9" t="s">
        <v>1767</v>
      </c>
      <c r="D26">
        <v>4</v>
      </c>
      <c r="F26" t="s">
        <v>556</v>
      </c>
      <c r="G26" t="str">
        <f>INDEX(allsections[[S]:[Order]],MATCH(unique_sections[[#This Row],[SGUID]],allsections[SGUID],0),1)</f>
        <v>AQ 24 HARVESTING AND POSTHARVESTING OPERATIONS</v>
      </c>
      <c r="H26" t="str">
        <f>INDEX(allsections[[S]:[Order]],MATCH(unique_sections[[#This Row],[SGUID]],allsections[SGUID],0),2)</f>
        <v>-</v>
      </c>
      <c r="I26">
        <f>INDEX(allsections[[S]:[Order]],MATCH(unique_sections[[#This Row],[SGUID]],allsections[SGUID],0),3)</f>
        <v>24</v>
      </c>
      <c r="K26" t="s">
        <v>524</v>
      </c>
      <c r="L26" t="str">
        <f>INDEX(allsections[[S]:[Order]],MATCH(unique_sub[[#This Row],[SSGUID]],allsections[SGUID],0),1)</f>
        <v>AQ 22.01 General</v>
      </c>
      <c r="M26" t="str">
        <f>INDEX(allsections[[S]:[Order]],MATCH(unique_sub[[#This Row],[SSGUID]],allsections[SGUID],0),2)</f>
        <v>-</v>
      </c>
      <c r="N26">
        <f>INDEX(allsections[[S]:[Order]],MATCH(unique_sub[[#This Row],[SSGUID]],allsections[SGUID],0),3)</f>
        <v>2201</v>
      </c>
      <c r="P26" t="s">
        <v>74</v>
      </c>
      <c r="Q26" t="s">
        <v>200</v>
      </c>
      <c r="R26" s="6" t="str">
        <f t="shared" si="0"/>
        <v>6wlTC8ogftkq4iCmKwM5w9198tyEsFhpRSGa7ciBtswI</v>
      </c>
      <c r="S26" s="6">
        <f>INDEX(allsections[[S]:[Order]],MATCH(P26,allsections[SGUID],0),3)</f>
        <v>28</v>
      </c>
      <c r="T26" s="6">
        <f>INDEX(allsections[[S]:[Order]],MATCH(Q26,allsections[SGUID],0),3)</f>
        <v>2804</v>
      </c>
      <c r="U26" t="str">
        <f>IF(sectionsubsection[[#This Row],[Schon da?]]=1,INDEX(sectionsubsection_download[],MATCH(sectionsubsection[[#This Row],[Title]],sectionsubsection_download[Title],0),6),INDEX(sectionsubsection10[],MATCH(sectionsubsection[[#This Row],[Title]],sectionsubsection10[Title],0),6))</f>
        <v>2hLNcKAKs5NIk2b92G5cU2</v>
      </c>
      <c r="V26">
        <f>COUNTIF(Z:Z,sectionsubsection[[#This Row],[Title]])</f>
        <v>1</v>
      </c>
      <c r="X26" s="10"/>
      <c r="Y26" s="11"/>
      <c r="Z26" s="6" t="s">
        <v>1768</v>
      </c>
      <c r="AA26" s="6" t="e">
        <f>INDEX(allsections[[S]:[Order]],MATCH(X26,allsections[SGUID],0),3)</f>
        <v>#N/A</v>
      </c>
      <c r="AB26" s="6" t="e">
        <f>INDEX(allsections[[S]:[Order]],MATCH(Y26,allsections[SGUID],0),3)</f>
        <v>#N/A</v>
      </c>
      <c r="AC26" s="11" t="s">
        <v>1769</v>
      </c>
    </row>
    <row r="27" spans="1:29" x14ac:dyDescent="0.25">
      <c r="A27" t="s">
        <v>1770</v>
      </c>
      <c r="B27" t="s">
        <v>1771</v>
      </c>
      <c r="C27" s="9" t="s">
        <v>1676</v>
      </c>
      <c r="D27">
        <v>4</v>
      </c>
      <c r="F27" t="s">
        <v>49</v>
      </c>
      <c r="G27" t="str">
        <f>INDEX(allsections[[S]:[Order]],MATCH(unique_sections[[#This Row],[SGUID]],allsections[SGUID],0),1)</f>
        <v>AQ 25 HOLDING AND CROWDING FACILITIES</v>
      </c>
      <c r="H27" t="str">
        <f>INDEX(allsections[[S]:[Order]],MATCH(unique_sections[[#This Row],[SGUID]],allsections[SGUID],0),2)</f>
        <v>-</v>
      </c>
      <c r="I27">
        <f>INDEX(allsections[[S]:[Order]],MATCH(unique_sections[[#This Row],[SGUID]],allsections[SGUID],0),3)</f>
        <v>25</v>
      </c>
      <c r="K27" t="s">
        <v>756</v>
      </c>
      <c r="L27" t="str">
        <f>INDEX(allsections[[S]:[Order]],MATCH(unique_sub[[#This Row],[SSGUID]],allsections[SGUID],0),1)</f>
        <v xml:space="preserve">AQ 20.08 Biosecurity 
</v>
      </c>
      <c r="M27" t="str">
        <f>INDEX(allsections[[S]:[Order]],MATCH(unique_sub[[#This Row],[SSGUID]],allsections[SGUID],0),2)</f>
        <v>In addition to food defense requirements; refer to AQ 10.</v>
      </c>
      <c r="N27">
        <f>INDEX(allsections[[S]:[Order]],MATCH(unique_sub[[#This Row],[SSGUID]],allsections[SGUID],0),3)</f>
        <v>2008</v>
      </c>
      <c r="P27" t="s">
        <v>74</v>
      </c>
      <c r="Q27" t="s">
        <v>200</v>
      </c>
      <c r="R27" s="6" t="str">
        <f t="shared" si="0"/>
        <v>6wlTC8ogftkq4iCmKwM5w9198tyEsFhpRSGa7ciBtswI</v>
      </c>
      <c r="S27" s="6">
        <f>INDEX(allsections[[S]:[Order]],MATCH(P27,allsections[SGUID],0),3)</f>
        <v>28</v>
      </c>
      <c r="T27" s="6">
        <f>INDEX(allsections[[S]:[Order]],MATCH(Q27,allsections[SGUID],0),3)</f>
        <v>2804</v>
      </c>
      <c r="U27" t="str">
        <f>IF(sectionsubsection[[#This Row],[Schon da?]]=1,INDEX(sectionsubsection_download[],MATCH(sectionsubsection[[#This Row],[Title]],sectionsubsection_download[Title],0),6),INDEX(sectionsubsection10[],MATCH(sectionsubsection[[#This Row],[Title]],sectionsubsection10[Title],0),6))</f>
        <v>2hLNcKAKs5NIk2b92G5cU2</v>
      </c>
      <c r="V27">
        <f>COUNTIF(Z:Z,sectionsubsection[[#This Row],[Title]])</f>
        <v>1</v>
      </c>
      <c r="X27" s="8"/>
      <c r="Y27" s="6"/>
      <c r="Z27" s="6" t="s">
        <v>1772</v>
      </c>
      <c r="AA27" s="6" t="e">
        <f>INDEX(allsections[[S]:[Order]],MATCH(X27,allsections[SGUID],0),3)</f>
        <v>#N/A</v>
      </c>
      <c r="AB27" s="6" t="e">
        <f>INDEX(allsections[[S]:[Order]],MATCH(Y27,allsections[SGUID],0),3)</f>
        <v>#N/A</v>
      </c>
      <c r="AC27" s="6" t="s">
        <v>1773</v>
      </c>
    </row>
    <row r="28" spans="1:29" x14ac:dyDescent="0.25">
      <c r="A28" t="s">
        <v>1774</v>
      </c>
      <c r="B28" t="s">
        <v>1775</v>
      </c>
      <c r="C28" s="9" t="s">
        <v>1676</v>
      </c>
      <c r="D28">
        <v>4</v>
      </c>
      <c r="F28" t="s">
        <v>464</v>
      </c>
      <c r="G28" t="str">
        <f>INDEX(allsections[[S]:[Order]],MATCH(unique_sections[[#This Row],[SGUID]],allsections[SGUID],0),1)</f>
        <v>AQ 26 SLAUGHTER ACTIVITIES</v>
      </c>
      <c r="H28" t="str">
        <f>INDEX(allsections[[S]:[Order]],MATCH(unique_sections[[#This Row],[SGUID]],allsections[SGUID],0),2)</f>
        <v>-</v>
      </c>
      <c r="I28">
        <f>INDEX(allsections[[S]:[Order]],MATCH(unique_sections[[#This Row],[SGUID]],allsections[SGUID],0),3)</f>
        <v>26</v>
      </c>
      <c r="K28" t="s">
        <v>682</v>
      </c>
      <c r="L28" t="str">
        <f>INDEX(allsections[[S]:[Order]],MATCH(unique_sub[[#This Row],[SSGUID]],allsections[SGUID],0),1)</f>
        <v>AQ 20.07 Ponds</v>
      </c>
      <c r="M28" t="str">
        <f>INDEX(allsections[[S]:[Order]],MATCH(unique_sub[[#This Row],[SSGUID]],allsections[SGUID],0),2)</f>
        <v>-</v>
      </c>
      <c r="N28">
        <f>INDEX(allsections[[S]:[Order]],MATCH(unique_sub[[#This Row],[SSGUID]],allsections[SGUID],0),3)</f>
        <v>2007</v>
      </c>
      <c r="P28" t="s">
        <v>74</v>
      </c>
      <c r="Q28" t="s">
        <v>200</v>
      </c>
      <c r="R28" s="6" t="str">
        <f t="shared" si="0"/>
        <v>6wlTC8ogftkq4iCmKwM5w9198tyEsFhpRSGa7ciBtswI</v>
      </c>
      <c r="S28" s="6">
        <f>INDEX(allsections[[S]:[Order]],MATCH(P28,allsections[SGUID],0),3)</f>
        <v>28</v>
      </c>
      <c r="T28" s="6">
        <f>INDEX(allsections[[S]:[Order]],MATCH(Q28,allsections[SGUID],0),3)</f>
        <v>2804</v>
      </c>
      <c r="U28" t="str">
        <f>IF(sectionsubsection[[#This Row],[Schon da?]]=1,INDEX(sectionsubsection_download[],MATCH(sectionsubsection[[#This Row],[Title]],sectionsubsection_download[Title],0),6),INDEX(sectionsubsection10[],MATCH(sectionsubsection[[#This Row],[Title]],sectionsubsection10[Title],0),6))</f>
        <v>2hLNcKAKs5NIk2b92G5cU2</v>
      </c>
      <c r="V28">
        <f>COUNTIF(Z:Z,sectionsubsection[[#This Row],[Title]])</f>
        <v>1</v>
      </c>
      <c r="X28" s="10"/>
      <c r="Y28" s="11"/>
      <c r="Z28" s="6" t="s">
        <v>1776</v>
      </c>
      <c r="AA28" s="6" t="e">
        <f>INDEX(allsections[[S]:[Order]],MATCH(X28,allsections[SGUID],0),3)</f>
        <v>#N/A</v>
      </c>
      <c r="AB28" s="6" t="e">
        <f>INDEX(allsections[[S]:[Order]],MATCH(Y28,allsections[SGUID],0),3)</f>
        <v>#N/A</v>
      </c>
      <c r="AC28" s="11" t="s">
        <v>1777</v>
      </c>
    </row>
    <row r="29" spans="1:29" ht="409.5" x14ac:dyDescent="0.25">
      <c r="A29" t="s">
        <v>1778</v>
      </c>
      <c r="B29" t="s">
        <v>1779</v>
      </c>
      <c r="C29" s="9" t="s">
        <v>1780</v>
      </c>
      <c r="D29">
        <v>4</v>
      </c>
      <c r="F29" t="s">
        <v>491</v>
      </c>
      <c r="G29" t="str">
        <f>INDEX(allsections[[S]:[Order]],MATCH(unique_sections[[#This Row],[SGUID]],allsections[SGUID],0),1)</f>
        <v>AQ 27 DEPURATION</v>
      </c>
      <c r="H29" t="str">
        <f>INDEX(allsections[[S]:[Order]],MATCH(unique_sections[[#This Row],[SGUID]],allsections[SGUID],0),2)</f>
        <v>-</v>
      </c>
      <c r="I29">
        <f>INDEX(allsections[[S]:[Order]],MATCH(unique_sections[[#This Row],[SGUID]],allsections[SGUID],0),3)</f>
        <v>27</v>
      </c>
      <c r="K29" t="s">
        <v>675</v>
      </c>
      <c r="L29" t="str">
        <f>INDEX(allsections[[S]:[Order]],MATCH(unique_sub[[#This Row],[SSGUID]],allsections[SGUID],0),1)</f>
        <v>AQ 20.06 All pens in bodies of water</v>
      </c>
      <c r="M29" t="str">
        <f>INDEX(allsections[[S]:[Order]],MATCH(unique_sub[[#This Row],[SSGUID]],allsections[SGUID],0),2)</f>
        <v>-</v>
      </c>
      <c r="N29">
        <f>INDEX(allsections[[S]:[Order]],MATCH(unique_sub[[#This Row],[SSGUID]],allsections[SGUID],0),3)</f>
        <v>2006</v>
      </c>
      <c r="P29" t="s">
        <v>74</v>
      </c>
      <c r="Q29" t="s">
        <v>200</v>
      </c>
      <c r="R29" s="6" t="str">
        <f t="shared" si="0"/>
        <v>6wlTC8ogftkq4iCmKwM5w9198tyEsFhpRSGa7ciBtswI</v>
      </c>
      <c r="S29" s="6">
        <f>INDEX(allsections[[S]:[Order]],MATCH(P29,allsections[SGUID],0),3)</f>
        <v>28</v>
      </c>
      <c r="T29" s="6">
        <f>INDEX(allsections[[S]:[Order]],MATCH(Q29,allsections[SGUID],0),3)</f>
        <v>2804</v>
      </c>
      <c r="U29" t="str">
        <f>IF(sectionsubsection[[#This Row],[Schon da?]]=1,INDEX(sectionsubsection_download[],MATCH(sectionsubsection[[#This Row],[Title]],sectionsubsection_download[Title],0),6),INDEX(sectionsubsection10[],MATCH(sectionsubsection[[#This Row],[Title]],sectionsubsection10[Title],0),6))</f>
        <v>2hLNcKAKs5NIk2b92G5cU2</v>
      </c>
      <c r="V29">
        <f>COUNTIF(Z:Z,sectionsubsection[[#This Row],[Title]])</f>
        <v>1</v>
      </c>
      <c r="X29" s="8"/>
      <c r="Y29" s="6"/>
      <c r="Z29" s="6" t="s">
        <v>1781</v>
      </c>
      <c r="AA29" s="6" t="e">
        <f>INDEX(allsections[[S]:[Order]],MATCH(X29,allsections[SGUID],0),3)</f>
        <v>#N/A</v>
      </c>
      <c r="AB29" s="6" t="e">
        <f>INDEX(allsections[[S]:[Order]],MATCH(Y29,allsections[SGUID],0),3)</f>
        <v>#N/A</v>
      </c>
      <c r="AC29" s="6" t="s">
        <v>1782</v>
      </c>
    </row>
    <row r="30" spans="1:29" ht="120" x14ac:dyDescent="0.25">
      <c r="A30" t="s">
        <v>1783</v>
      </c>
      <c r="B30" s="9" t="s">
        <v>1784</v>
      </c>
      <c r="C30" s="9"/>
      <c r="D30">
        <v>4</v>
      </c>
      <c r="F30" t="s">
        <v>74</v>
      </c>
      <c r="G30" t="str">
        <f>INDEX(allsections[[S]:[Order]],MATCH(unique_sections[[#This Row],[SGUID]],allsections[SGUID],0),1)</f>
        <v>AQ 28 POSTHARVEST – MASS BALANCE AND TRACEABILITY</v>
      </c>
      <c r="H30" t="str">
        <f>INDEX(allsections[[S]:[Order]],MATCH(unique_sections[[#This Row],[SGUID]],allsections[SGUID],0),2)</f>
        <v>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sources themselves are not certified. “Certified product” refers instead to a product originating from an Integrated Farm Assurance (IFA) certified production process. “Certified producer” and “certified sources” refer to a producer/source whose production processes have been certified.</v>
      </c>
      <c r="I30">
        <f>INDEX(allsections[[S]:[Order]],MATCH(unique_sections[[#This Row],[SGUID]],allsections[SGUID],0),3)</f>
        <v>28</v>
      </c>
      <c r="K30" t="s">
        <v>866</v>
      </c>
      <c r="L30" t="str">
        <f>INDEX(allsections[[S]:[Order]],MATCH(unique_sub[[#This Row],[SSGUID]],allsections[SGUID],0),1)</f>
        <v>AQ 20.05 Mortality</v>
      </c>
      <c r="M30" t="str">
        <f>INDEX(allsections[[S]:[Order]],MATCH(unique_sub[[#This Row],[SSGUID]],allsections[SGUID],0),2)</f>
        <v>-</v>
      </c>
      <c r="N30">
        <f>INDEX(allsections[[S]:[Order]],MATCH(unique_sub[[#This Row],[SSGUID]],allsections[SGUID],0),3)</f>
        <v>2005</v>
      </c>
      <c r="P30" t="s">
        <v>74</v>
      </c>
      <c r="Q30" t="s">
        <v>187</v>
      </c>
      <c r="R30" s="6" t="str">
        <f t="shared" si="0"/>
        <v>6wlTC8ogftkq4iCmKwM5w95WJHGPTTWb7MtMDRBmMa6c</v>
      </c>
      <c r="S30" s="6">
        <f>INDEX(allsections[[S]:[Order]],MATCH(P30,allsections[SGUID],0),3)</f>
        <v>28</v>
      </c>
      <c r="T30" s="6">
        <f>INDEX(allsections[[S]:[Order]],MATCH(Q30,allsections[SGUID],0),3)</f>
        <v>2803</v>
      </c>
      <c r="U30" t="str">
        <f>IF(sectionsubsection[[#This Row],[Schon da?]]=1,INDEX(sectionsubsection_download[],MATCH(sectionsubsection[[#This Row],[Title]],sectionsubsection_download[Title],0),6),INDEX(sectionsubsection10[],MATCH(sectionsubsection[[#This Row],[Title]],sectionsubsection10[Title],0),6))</f>
        <v>37fXovEh91vOo3rWoXQeeB</v>
      </c>
      <c r="V30">
        <f>COUNTIF(Z:Z,sectionsubsection[[#This Row],[Title]])</f>
        <v>1</v>
      </c>
      <c r="X30" s="10"/>
      <c r="Y30" s="11"/>
      <c r="Z30" s="6" t="s">
        <v>1785</v>
      </c>
      <c r="AA30" s="6" t="e">
        <f>INDEX(allsections[[S]:[Order]],MATCH(X30,allsections[SGUID],0),3)</f>
        <v>#N/A</v>
      </c>
      <c r="AB30" s="6" t="e">
        <f>INDEX(allsections[[S]:[Order]],MATCH(Y30,allsections[SGUID],0),3)</f>
        <v>#N/A</v>
      </c>
      <c r="AC30" s="11" t="s">
        <v>1786</v>
      </c>
    </row>
    <row r="31" spans="1:29" ht="45" x14ac:dyDescent="0.25">
      <c r="A31" t="s">
        <v>1787</v>
      </c>
      <c r="B31" s="9" t="s">
        <v>1788</v>
      </c>
      <c r="C31" s="9" t="s">
        <v>1676</v>
      </c>
      <c r="D31">
        <v>4</v>
      </c>
      <c r="K31" t="s">
        <v>915</v>
      </c>
      <c r="L31" t="str">
        <f>INDEX(allsections[[S]:[Order]],MATCH(unique_sub[[#This Row],[SSGUID]],allsections[SGUID],0),1)</f>
        <v>AQ 20.04 Treatment records</v>
      </c>
      <c r="M31" t="str">
        <f>INDEX(allsections[[S]:[Order]],MATCH(unique_sub[[#This Row],[SSGUID]],allsections[SGUID],0),2)</f>
        <v>-</v>
      </c>
      <c r="N31">
        <f>INDEX(allsections[[S]:[Order]],MATCH(unique_sub[[#This Row],[SSGUID]],allsections[SGUID],0),3)</f>
        <v>2004</v>
      </c>
      <c r="P31" t="s">
        <v>74</v>
      </c>
      <c r="Q31" t="s">
        <v>187</v>
      </c>
      <c r="R31" s="6" t="str">
        <f t="shared" si="0"/>
        <v>6wlTC8ogftkq4iCmKwM5w95WJHGPTTWb7MtMDRBmMa6c</v>
      </c>
      <c r="S31" s="6">
        <f>INDEX(allsections[[S]:[Order]],MATCH(P31,allsections[SGUID],0),3)</f>
        <v>28</v>
      </c>
      <c r="T31" s="6">
        <f>INDEX(allsections[[S]:[Order]],MATCH(Q31,allsections[SGUID],0),3)</f>
        <v>2803</v>
      </c>
      <c r="U31" t="str">
        <f>IF(sectionsubsection[[#This Row],[Schon da?]]=1,INDEX(sectionsubsection_download[],MATCH(sectionsubsection[[#This Row],[Title]],sectionsubsection_download[Title],0),6),INDEX(sectionsubsection10[],MATCH(sectionsubsection[[#This Row],[Title]],sectionsubsection10[Title],0),6))</f>
        <v>37fXovEh91vOo3rWoXQeeB</v>
      </c>
      <c r="V31">
        <f>COUNTIF(Z:Z,sectionsubsection[[#This Row],[Title]])</f>
        <v>1</v>
      </c>
      <c r="X31" s="8"/>
      <c r="Y31" s="6"/>
      <c r="Z31" s="6" t="s">
        <v>1789</v>
      </c>
      <c r="AA31" s="6" t="e">
        <f>INDEX(allsections[[S]:[Order]],MATCH(X31,allsections[SGUID],0),3)</f>
        <v>#N/A</v>
      </c>
      <c r="AB31" s="6" t="e">
        <f>INDEX(allsections[[S]:[Order]],MATCH(Y31,allsections[SGUID],0),3)</f>
        <v>#N/A</v>
      </c>
      <c r="AC31" s="6" t="s">
        <v>1790</v>
      </c>
    </row>
    <row r="32" spans="1:29" ht="60" x14ac:dyDescent="0.25">
      <c r="A32" t="s">
        <v>1791</v>
      </c>
      <c r="B32" s="9" t="s">
        <v>1792</v>
      </c>
      <c r="C32" s="9" t="s">
        <v>1676</v>
      </c>
      <c r="D32">
        <v>4</v>
      </c>
      <c r="K32" t="s">
        <v>365</v>
      </c>
      <c r="L32" t="str">
        <f>INDEX(allsections[[S]:[Order]],MATCH(unique_sub[[#This Row],[SSGUID]],allsections[SGUID],0),1)</f>
        <v>AQ 20.03 Treatments</v>
      </c>
      <c r="M32" t="str">
        <f>INDEX(allsections[[S]:[Order]],MATCH(unique_sub[[#This Row],[SSGUID]],allsections[SGUID],0),2)</f>
        <v>-</v>
      </c>
      <c r="N32">
        <f>INDEX(allsections[[S]:[Order]],MATCH(unique_sub[[#This Row],[SSGUID]],allsections[SGUID],0),3)</f>
        <v>2003</v>
      </c>
      <c r="P32" t="s">
        <v>74</v>
      </c>
      <c r="Q32" t="s">
        <v>187</v>
      </c>
      <c r="R32" s="6" t="str">
        <f t="shared" si="0"/>
        <v>6wlTC8ogftkq4iCmKwM5w95WJHGPTTWb7MtMDRBmMa6c</v>
      </c>
      <c r="S32" s="6">
        <f>INDEX(allsections[[S]:[Order]],MATCH(P32,allsections[SGUID],0),3)</f>
        <v>28</v>
      </c>
      <c r="T32" s="6">
        <f>INDEX(allsections[[S]:[Order]],MATCH(Q32,allsections[SGUID],0),3)</f>
        <v>2803</v>
      </c>
      <c r="U32" t="str">
        <f>IF(sectionsubsection[[#This Row],[Schon da?]]=1,INDEX(sectionsubsection_download[],MATCH(sectionsubsection[[#This Row],[Title]],sectionsubsection_download[Title],0),6),INDEX(sectionsubsection10[],MATCH(sectionsubsection[[#This Row],[Title]],sectionsubsection10[Title],0),6))</f>
        <v>37fXovEh91vOo3rWoXQeeB</v>
      </c>
      <c r="V32">
        <f>COUNTIF(Z:Z,sectionsubsection[[#This Row],[Title]])</f>
        <v>1</v>
      </c>
      <c r="X32" s="10"/>
      <c r="Y32" s="11"/>
      <c r="Z32" s="6" t="s">
        <v>1793</v>
      </c>
      <c r="AA32" s="6" t="e">
        <f>INDEX(allsections[[S]:[Order]],MATCH(X32,allsections[SGUID],0),3)</f>
        <v>#N/A</v>
      </c>
      <c r="AB32" s="6" t="e">
        <f>INDEX(allsections[[S]:[Order]],MATCH(Y32,allsections[SGUID],0),3)</f>
        <v>#N/A</v>
      </c>
      <c r="AC32" s="11" t="s">
        <v>1794</v>
      </c>
    </row>
    <row r="33" spans="1:29" x14ac:dyDescent="0.25">
      <c r="A33" t="s">
        <v>1795</v>
      </c>
      <c r="B33" t="s">
        <v>1796</v>
      </c>
      <c r="C33" s="9" t="s">
        <v>1676</v>
      </c>
      <c r="D33">
        <v>5</v>
      </c>
      <c r="K33" t="s">
        <v>970</v>
      </c>
      <c r="L33" t="str">
        <f>INDEX(allsections[[S]:[Order]],MATCH(unique_sub[[#This Row],[SSGUID]],allsections[SGUID],0),1)</f>
        <v>AQ 20.01 Traceability and stock origin</v>
      </c>
      <c r="M33" t="str">
        <f>INDEX(allsections[[S]:[Order]],MATCH(unique_sub[[#This Row],[SSGUID]],allsections[SGUID],0),2)</f>
        <v>-</v>
      </c>
      <c r="N33">
        <f>INDEX(allsections[[S]:[Order]],MATCH(unique_sub[[#This Row],[SSGUID]],allsections[SGUID],0),3)</f>
        <v>2001</v>
      </c>
      <c r="P33" t="s">
        <v>74</v>
      </c>
      <c r="Q33" t="s">
        <v>187</v>
      </c>
      <c r="R33" s="6" t="str">
        <f t="shared" si="0"/>
        <v>6wlTC8ogftkq4iCmKwM5w95WJHGPTTWb7MtMDRBmMa6c</v>
      </c>
      <c r="S33" s="6">
        <f>INDEX(allsections[[S]:[Order]],MATCH(P33,allsections[SGUID],0),3)</f>
        <v>28</v>
      </c>
      <c r="T33" s="6">
        <f>INDEX(allsections[[S]:[Order]],MATCH(Q33,allsections[SGUID],0),3)</f>
        <v>2803</v>
      </c>
      <c r="U33" t="str">
        <f>IF(sectionsubsection[[#This Row],[Schon da?]]=1,INDEX(sectionsubsection_download[],MATCH(sectionsubsection[[#This Row],[Title]],sectionsubsection_download[Title],0),6),INDEX(sectionsubsection10[],MATCH(sectionsubsection[[#This Row],[Title]],sectionsubsection10[Title],0),6))</f>
        <v>37fXovEh91vOo3rWoXQeeB</v>
      </c>
      <c r="V33">
        <f>COUNTIF(Z:Z,sectionsubsection[[#This Row],[Title]])</f>
        <v>1</v>
      </c>
      <c r="X33" s="8"/>
      <c r="Y33" s="6"/>
      <c r="Z33" s="6" t="s">
        <v>1797</v>
      </c>
      <c r="AA33" s="6" t="e">
        <f>INDEX(allsections[[S]:[Order]],MATCH(X33,allsections[SGUID],0),3)</f>
        <v>#N/A</v>
      </c>
      <c r="AB33" s="6" t="e">
        <f>INDEX(allsections[[S]:[Order]],MATCH(Y33,allsections[SGUID],0),3)</f>
        <v>#N/A</v>
      </c>
      <c r="AC33" s="6" t="s">
        <v>1798</v>
      </c>
    </row>
    <row r="34" spans="1:29" x14ac:dyDescent="0.25">
      <c r="A34" t="s">
        <v>1799</v>
      </c>
      <c r="B34" t="s">
        <v>1800</v>
      </c>
      <c r="C34" s="9" t="s">
        <v>1676</v>
      </c>
      <c r="D34">
        <v>5</v>
      </c>
      <c r="K34" t="s">
        <v>1141</v>
      </c>
      <c r="L34" t="str">
        <f>INDEX(allsections[[S]:[Order]],MATCH(unique_sub[[#This Row],[SSGUID]],allsections[SGUID],0),1)</f>
        <v>AQ 19.01 Chemical compound storage</v>
      </c>
      <c r="M34" t="str">
        <f>INDEX(allsections[[S]:[Order]],MATCH(unique_sub[[#This Row],[SSGUID]],allsections[SGUID],0),2)</f>
        <v>-</v>
      </c>
      <c r="N34">
        <f>INDEX(allsections[[S]:[Order]],MATCH(unique_sub[[#This Row],[SSGUID]],allsections[SGUID],0),3)</f>
        <v>1901</v>
      </c>
      <c r="P34" t="s">
        <v>74</v>
      </c>
      <c r="Q34" t="s">
        <v>168</v>
      </c>
      <c r="R34" s="6" t="str">
        <f t="shared" si="0"/>
        <v>6wlTC8ogftkq4iCmKwM5w962pcFPkt77OZum9a77v4Bc</v>
      </c>
      <c r="S34" s="6">
        <f>INDEX(allsections[[S]:[Order]],MATCH(P34,allsections[SGUID],0),3)</f>
        <v>28</v>
      </c>
      <c r="T34" s="6">
        <f>INDEX(allsections[[S]:[Order]],MATCH(Q34,allsections[SGUID],0),3)</f>
        <v>2802</v>
      </c>
      <c r="U34" t="str">
        <f>IF(sectionsubsection[[#This Row],[Schon da?]]=1,INDEX(sectionsubsection_download[],MATCH(sectionsubsection[[#This Row],[Title]],sectionsubsection_download[Title],0),6),INDEX(sectionsubsection10[],MATCH(sectionsubsection[[#This Row],[Title]],sectionsubsection10[Title],0),6))</f>
        <v>5xEVaZMRr4rPr0X5emTIed</v>
      </c>
      <c r="V34">
        <f>COUNTIF(Z:Z,sectionsubsection[[#This Row],[Title]])</f>
        <v>1</v>
      </c>
      <c r="X34" s="10"/>
      <c r="Y34" s="11"/>
      <c r="Z34" s="6" t="s">
        <v>1801</v>
      </c>
      <c r="AA34" s="6" t="e">
        <f>INDEX(allsections[[S]:[Order]],MATCH(X34,allsections[SGUID],0),3)</f>
        <v>#N/A</v>
      </c>
      <c r="AB34" s="6" t="e">
        <f>INDEX(allsections[[S]:[Order]],MATCH(Y34,allsections[SGUID],0),3)</f>
        <v>#N/A</v>
      </c>
      <c r="AC34" s="11" t="s">
        <v>1802</v>
      </c>
    </row>
    <row r="35" spans="1:29" ht="409.5" x14ac:dyDescent="0.25">
      <c r="A35" t="s">
        <v>1803</v>
      </c>
      <c r="B35" s="9" t="s">
        <v>1804</v>
      </c>
      <c r="C35" s="9" t="s">
        <v>1805</v>
      </c>
      <c r="D35">
        <v>5</v>
      </c>
      <c r="K35" t="s">
        <v>1210</v>
      </c>
      <c r="L35" t="str">
        <f>INDEX(allsections[[S]:[Order]],MATCH(unique_sub[[#This Row],[SSGUID]],allsections[SGUID],0),1)</f>
        <v>AQ 18.03 Brood fish stripping</v>
      </c>
      <c r="M35" t="str">
        <f>INDEX(allsections[[S]:[Order]],MATCH(unique_sub[[#This Row],[SSGUID]],allsections[SGUID],0),2)</f>
        <v xml:space="preserve">If brood fish are stripped, this shall be done with consideration for the animals’ welfare.
</v>
      </c>
      <c r="N35">
        <f>INDEX(allsections[[S]:[Order]],MATCH(unique_sub[[#This Row],[SSGUID]],allsections[SGUID],0),3)</f>
        <v>1803</v>
      </c>
      <c r="P35" t="s">
        <v>74</v>
      </c>
      <c r="Q35" t="s">
        <v>168</v>
      </c>
      <c r="R35" s="6" t="str">
        <f t="shared" si="0"/>
        <v>6wlTC8ogftkq4iCmKwM5w962pcFPkt77OZum9a77v4Bc</v>
      </c>
      <c r="S35" s="6">
        <f>INDEX(allsections[[S]:[Order]],MATCH(P35,allsections[SGUID],0),3)</f>
        <v>28</v>
      </c>
      <c r="T35" s="6">
        <f>INDEX(allsections[[S]:[Order]],MATCH(Q35,allsections[SGUID],0),3)</f>
        <v>2802</v>
      </c>
      <c r="U35" t="str">
        <f>IF(sectionsubsection[[#This Row],[Schon da?]]=1,INDEX(sectionsubsection_download[],MATCH(sectionsubsection[[#This Row],[Title]],sectionsubsection_download[Title],0),6),INDEX(sectionsubsection10[],MATCH(sectionsubsection[[#This Row],[Title]],sectionsubsection10[Title],0),6))</f>
        <v>5xEVaZMRr4rPr0X5emTIed</v>
      </c>
      <c r="V35">
        <f>COUNTIF(Z:Z,sectionsubsection[[#This Row],[Title]])</f>
        <v>1</v>
      </c>
      <c r="X35" s="8"/>
      <c r="Y35" s="6"/>
      <c r="Z35" s="6" t="s">
        <v>1806</v>
      </c>
      <c r="AA35" s="6" t="e">
        <f>INDEX(allsections[[S]:[Order]],MATCH(X35,allsections[SGUID],0),3)</f>
        <v>#N/A</v>
      </c>
      <c r="AB35" s="6" t="e">
        <f>INDEX(allsections[[S]:[Order]],MATCH(Y35,allsections[SGUID],0),3)</f>
        <v>#N/A</v>
      </c>
      <c r="AC35" s="6" t="s">
        <v>1807</v>
      </c>
    </row>
    <row r="36" spans="1:29" ht="330" x14ac:dyDescent="0.25">
      <c r="A36" t="s">
        <v>1421</v>
      </c>
      <c r="B36" s="9" t="s">
        <v>1808</v>
      </c>
      <c r="C36" s="9" t="s">
        <v>1809</v>
      </c>
      <c r="D36">
        <v>5</v>
      </c>
      <c r="K36" t="s">
        <v>1224</v>
      </c>
      <c r="L36" t="str">
        <f>INDEX(allsections[[S]:[Order]],MATCH(unique_sub[[#This Row],[SSGUID]],allsections[SGUID],0),1)</f>
        <v>AQ 18.02 Hatchery management</v>
      </c>
      <c r="M36" t="str">
        <f>INDEX(allsections[[S]:[Order]],MATCH(unique_sub[[#This Row],[SSGUID]],allsections[SGUID],0),2)</f>
        <v>-</v>
      </c>
      <c r="N36">
        <f>INDEX(allsections[[S]:[Order]],MATCH(unique_sub[[#This Row],[SSGUID]],allsections[SGUID],0),3)</f>
        <v>1802</v>
      </c>
      <c r="P36" t="s">
        <v>74</v>
      </c>
      <c r="Q36" t="s">
        <v>168</v>
      </c>
      <c r="R36" s="6" t="str">
        <f t="shared" si="0"/>
        <v>6wlTC8ogftkq4iCmKwM5w962pcFPkt77OZum9a77v4Bc</v>
      </c>
      <c r="S36" s="6">
        <f>INDEX(allsections[[S]:[Order]],MATCH(P36,allsections[SGUID],0),3)</f>
        <v>28</v>
      </c>
      <c r="T36" s="6">
        <f>INDEX(allsections[[S]:[Order]],MATCH(Q36,allsections[SGUID],0),3)</f>
        <v>2802</v>
      </c>
      <c r="U36" t="str">
        <f>IF(sectionsubsection[[#This Row],[Schon da?]]=1,INDEX(sectionsubsection_download[],MATCH(sectionsubsection[[#This Row],[Title]],sectionsubsection_download[Title],0),6),INDEX(sectionsubsection10[],MATCH(sectionsubsection[[#This Row],[Title]],sectionsubsection10[Title],0),6))</f>
        <v>5xEVaZMRr4rPr0X5emTIed</v>
      </c>
      <c r="V36">
        <f>COUNTIF(Z:Z,sectionsubsection[[#This Row],[Title]])</f>
        <v>1</v>
      </c>
      <c r="X36" s="10"/>
      <c r="Y36" s="11"/>
      <c r="Z36" s="6" t="s">
        <v>1810</v>
      </c>
      <c r="AA36" s="6" t="e">
        <f>INDEX(allsections[[S]:[Order]],MATCH(X36,allsections[SGUID],0),3)</f>
        <v>#N/A</v>
      </c>
      <c r="AB36" s="6" t="e">
        <f>INDEX(allsections[[S]:[Order]],MATCH(Y36,allsections[SGUID],0),3)</f>
        <v>#N/A</v>
      </c>
      <c r="AC36" s="11" t="s">
        <v>1811</v>
      </c>
    </row>
    <row r="37" spans="1:29" ht="120" x14ac:dyDescent="0.25">
      <c r="A37" t="s">
        <v>1812</v>
      </c>
      <c r="B37" s="9" t="s">
        <v>1813</v>
      </c>
      <c r="C37" s="9"/>
      <c r="D37">
        <v>5</v>
      </c>
      <c r="K37" t="s">
        <v>1231</v>
      </c>
      <c r="L37" t="str">
        <f>INDEX(allsections[[S]:[Order]],MATCH(unique_sub[[#This Row],[SSGUID]],allsections[SGUID],0),1)</f>
        <v>AQ 18.01 Brood stock and seedlings</v>
      </c>
      <c r="M37" t="str">
        <f>INDEX(allsections[[S]:[Order]],MATCH(unique_sub[[#This Row],[SSGUID]],allsections[SGUID],0),2)</f>
        <v>Depending on species: ova, smolt, fry, fingerling, larvae, alevin, spat, nauplii and post-larvae, others</v>
      </c>
      <c r="N37">
        <f>INDEX(allsections[[S]:[Order]],MATCH(unique_sub[[#This Row],[SSGUID]],allsections[SGUID],0),3)</f>
        <v>1801</v>
      </c>
      <c r="P37" t="s">
        <v>74</v>
      </c>
      <c r="Q37" t="s">
        <v>168</v>
      </c>
      <c r="R37" s="6" t="str">
        <f t="shared" si="0"/>
        <v>6wlTC8ogftkq4iCmKwM5w962pcFPkt77OZum9a77v4Bc</v>
      </c>
      <c r="S37" s="6">
        <f>INDEX(allsections[[S]:[Order]],MATCH(P37,allsections[SGUID],0),3)</f>
        <v>28</v>
      </c>
      <c r="T37" s="6">
        <f>INDEX(allsections[[S]:[Order]],MATCH(Q37,allsections[SGUID],0),3)</f>
        <v>2802</v>
      </c>
      <c r="U37" t="str">
        <f>IF(sectionsubsection[[#This Row],[Schon da?]]=1,INDEX(sectionsubsection_download[],MATCH(sectionsubsection[[#This Row],[Title]],sectionsubsection_download[Title],0),6),INDEX(sectionsubsection10[],MATCH(sectionsubsection[[#This Row],[Title]],sectionsubsection10[Title],0),6))</f>
        <v>5xEVaZMRr4rPr0X5emTIed</v>
      </c>
      <c r="V37">
        <f>COUNTIF(Z:Z,sectionsubsection[[#This Row],[Title]])</f>
        <v>1</v>
      </c>
      <c r="X37" s="8"/>
      <c r="Y37" s="6"/>
      <c r="Z37" s="6" t="s">
        <v>1814</v>
      </c>
      <c r="AA37" s="6" t="e">
        <f>INDEX(allsections[[S]:[Order]],MATCH(X37,allsections[SGUID],0),3)</f>
        <v>#N/A</v>
      </c>
      <c r="AB37" s="6" t="e">
        <f>INDEX(allsections[[S]:[Order]],MATCH(Y37,allsections[SGUID],0),3)</f>
        <v>#N/A</v>
      </c>
      <c r="AC37" s="6" t="s">
        <v>1815</v>
      </c>
    </row>
    <row r="38" spans="1:29" ht="75" x14ac:dyDescent="0.25">
      <c r="A38" t="s">
        <v>1816</v>
      </c>
      <c r="B38" s="9" t="s">
        <v>1817</v>
      </c>
      <c r="C38" s="9" t="s">
        <v>1676</v>
      </c>
      <c r="D38">
        <v>5</v>
      </c>
      <c r="K38" t="s">
        <v>1127</v>
      </c>
      <c r="L38" t="str">
        <f>INDEX(allsections[[S]:[Order]],MATCH(unique_sub[[#This Row],[SSGUID]],allsections[SGUID],0),1)</f>
        <v>AQ 07.04 High conservation value areas</v>
      </c>
      <c r="M38" t="str">
        <f>INDEX(allsections[[S]:[Order]],MATCH(unique_sub[[#This Row],[SSGUID]],allsections[SGUID],0),2)</f>
        <v>-</v>
      </c>
      <c r="N38">
        <f>INDEX(allsections[[S]:[Order]],MATCH(unique_sub[[#This Row],[SSGUID]],allsections[SGUID],0),3)</f>
        <v>704</v>
      </c>
      <c r="P38" t="s">
        <v>74</v>
      </c>
      <c r="Q38" t="s">
        <v>168</v>
      </c>
      <c r="R38" s="6" t="str">
        <f t="shared" si="0"/>
        <v>6wlTC8ogftkq4iCmKwM5w962pcFPkt77OZum9a77v4Bc</v>
      </c>
      <c r="S38" s="6">
        <f>INDEX(allsections[[S]:[Order]],MATCH(P38,allsections[SGUID],0),3)</f>
        <v>28</v>
      </c>
      <c r="T38" s="6">
        <f>INDEX(allsections[[S]:[Order]],MATCH(Q38,allsections[SGUID],0),3)</f>
        <v>2802</v>
      </c>
      <c r="U38" t="str">
        <f>IF(sectionsubsection[[#This Row],[Schon da?]]=1,INDEX(sectionsubsection_download[],MATCH(sectionsubsection[[#This Row],[Title]],sectionsubsection_download[Title],0),6),INDEX(sectionsubsection10[],MATCH(sectionsubsection[[#This Row],[Title]],sectionsubsection10[Title],0),6))</f>
        <v>5xEVaZMRr4rPr0X5emTIed</v>
      </c>
      <c r="V38">
        <f>COUNTIF(Z:Z,sectionsubsection[[#This Row],[Title]])</f>
        <v>1</v>
      </c>
      <c r="X38" s="10"/>
      <c r="Y38" s="11"/>
      <c r="Z38" s="6" t="s">
        <v>1818</v>
      </c>
      <c r="AA38" s="6" t="e">
        <f>INDEX(allsections[[S]:[Order]],MATCH(X38,allsections[SGUID],0),3)</f>
        <v>#N/A</v>
      </c>
      <c r="AB38" s="6" t="e">
        <f>INDEX(allsections[[S]:[Order]],MATCH(Y38,allsections[SGUID],0),3)</f>
        <v>#N/A</v>
      </c>
      <c r="AC38" s="11" t="s">
        <v>1819</v>
      </c>
    </row>
    <row r="39" spans="1:29" ht="45" x14ac:dyDescent="0.25">
      <c r="A39" t="s">
        <v>1820</v>
      </c>
      <c r="B39" s="9" t="s">
        <v>1821</v>
      </c>
      <c r="C39" s="9" t="s">
        <v>1676</v>
      </c>
      <c r="D39">
        <v>5</v>
      </c>
      <c r="K39" t="s">
        <v>1305</v>
      </c>
      <c r="L39" t="str">
        <f>INDEX(allsections[[S]:[Order]],MATCH(unique_sub[[#This Row],[SSGUID]],allsections[SGUID],0),1)</f>
        <v xml:space="preserve">AQ 07.03 Escapes </v>
      </c>
      <c r="M39" t="str">
        <f>INDEX(allsections[[S]:[Order]],MATCH(unique_sub[[#This Row],[SSGUID]],allsections[SGUID],0),2)</f>
        <v>-</v>
      </c>
      <c r="N39">
        <f>INDEX(allsections[[S]:[Order]],MATCH(unique_sub[[#This Row],[SSGUID]],allsections[SGUID],0),3)</f>
        <v>703</v>
      </c>
      <c r="P39" t="s">
        <v>74</v>
      </c>
      <c r="Q39" t="s">
        <v>168</v>
      </c>
      <c r="R39" s="6" t="str">
        <f t="shared" si="0"/>
        <v>6wlTC8ogftkq4iCmKwM5w962pcFPkt77OZum9a77v4Bc</v>
      </c>
      <c r="S39" s="6">
        <f>INDEX(allsections[[S]:[Order]],MATCH(P39,allsections[SGUID],0),3)</f>
        <v>28</v>
      </c>
      <c r="T39" s="6">
        <f>INDEX(allsections[[S]:[Order]],MATCH(Q39,allsections[SGUID],0),3)</f>
        <v>2802</v>
      </c>
      <c r="U39" t="str">
        <f>IF(sectionsubsection[[#This Row],[Schon da?]]=1,INDEX(sectionsubsection_download[],MATCH(sectionsubsection[[#This Row],[Title]],sectionsubsection_download[Title],0),6),INDEX(sectionsubsection10[],MATCH(sectionsubsection[[#This Row],[Title]],sectionsubsection10[Title],0),6))</f>
        <v>5xEVaZMRr4rPr0X5emTIed</v>
      </c>
      <c r="V39">
        <f>COUNTIF(Z:Z,sectionsubsection[[#This Row],[Title]])</f>
        <v>1</v>
      </c>
      <c r="X39" s="8"/>
      <c r="Y39" s="6"/>
      <c r="Z39" s="6" t="s">
        <v>1822</v>
      </c>
      <c r="AA39" s="6" t="e">
        <f>INDEX(allsections[[S]:[Order]],MATCH(X39,allsections[SGUID],0),3)</f>
        <v>#N/A</v>
      </c>
      <c r="AB39" s="6" t="e">
        <f>INDEX(allsections[[S]:[Order]],MATCH(Y39,allsections[SGUID],0),3)</f>
        <v>#N/A</v>
      </c>
      <c r="AC39" s="6" t="s">
        <v>1823</v>
      </c>
    </row>
    <row r="40" spans="1:29" x14ac:dyDescent="0.25">
      <c r="A40" t="s">
        <v>1824</v>
      </c>
      <c r="B40" t="s">
        <v>1825</v>
      </c>
      <c r="C40" s="9" t="s">
        <v>1676</v>
      </c>
      <c r="D40">
        <v>6</v>
      </c>
      <c r="K40" t="s">
        <v>1280</v>
      </c>
      <c r="L40" t="str">
        <f>INDEX(allsections[[S]:[Order]],MATCH(unique_sub[[#This Row],[SSGUID]],allsections[SGUID],0),1)</f>
        <v>AQ 07.02 Predator exclusion plan</v>
      </c>
      <c r="M40" t="str">
        <f>INDEX(allsections[[S]:[Order]],MATCH(unique_sub[[#This Row],[SSGUID]],allsections[SGUID],0),2)</f>
        <v>-</v>
      </c>
      <c r="N40">
        <f>INDEX(allsections[[S]:[Order]],MATCH(unique_sub[[#This Row],[SSGUID]],allsections[SGUID],0),3)</f>
        <v>702</v>
      </c>
      <c r="P40" t="s">
        <v>74</v>
      </c>
      <c r="Q40" t="s">
        <v>125</v>
      </c>
      <c r="R40" s="6" t="str">
        <f t="shared" si="0"/>
        <v>6wlTC8ogftkq4iCmKwM5w91QBze7NaIYiHw7VdVlbt4H</v>
      </c>
      <c r="S40" s="6">
        <f>INDEX(allsections[[S]:[Order]],MATCH(P40,allsections[SGUID],0),3)</f>
        <v>28</v>
      </c>
      <c r="T40" s="6">
        <f>INDEX(allsections[[S]:[Order]],MATCH(Q40,allsections[SGUID],0),3)</f>
        <v>2801</v>
      </c>
      <c r="U40" t="str">
        <f>IF(sectionsubsection[[#This Row],[Schon da?]]=1,INDEX(sectionsubsection_download[],MATCH(sectionsubsection[[#This Row],[Title]],sectionsubsection_download[Title],0),6),INDEX(sectionsubsection10[],MATCH(sectionsubsection[[#This Row],[Title]],sectionsubsection10[Title],0),6))</f>
        <v>1KTkWDhfrJeGjNaGLlu9N0</v>
      </c>
      <c r="V40">
        <f>COUNTIF(Z:Z,sectionsubsection[[#This Row],[Title]])</f>
        <v>1</v>
      </c>
      <c r="X40" s="10"/>
      <c r="Y40" s="11"/>
      <c r="Z40" s="6" t="s">
        <v>1826</v>
      </c>
      <c r="AA40" s="6" t="e">
        <f>INDEX(allsections[[S]:[Order]],MATCH(X40,allsections[SGUID],0),3)</f>
        <v>#N/A</v>
      </c>
      <c r="AB40" s="6" t="e">
        <f>INDEX(allsections[[S]:[Order]],MATCH(Y40,allsections[SGUID],0),3)</f>
        <v>#N/A</v>
      </c>
      <c r="AC40" s="11" t="s">
        <v>1827</v>
      </c>
    </row>
    <row r="41" spans="1:29" x14ac:dyDescent="0.25">
      <c r="A41" t="s">
        <v>1828</v>
      </c>
      <c r="B41" t="s">
        <v>1829</v>
      </c>
      <c r="C41" s="9" t="s">
        <v>1676</v>
      </c>
      <c r="D41">
        <v>6</v>
      </c>
      <c r="K41" t="s">
        <v>1324</v>
      </c>
      <c r="L41" t="str">
        <f>INDEX(allsections[[S]:[Order]],MATCH(unique_sub[[#This Row],[SSGUID]],allsections[SGUID],0),1)</f>
        <v>AQ 07.01 Impact of farming on the environment and biodiversity</v>
      </c>
      <c r="M41" t="str">
        <f>INDEX(allsections[[S]:[Order]],MATCH(unique_sub[[#This Row],[SSGUID]],allsections[SGUID],0),2)</f>
        <v>-</v>
      </c>
      <c r="N41">
        <f>INDEX(allsections[[S]:[Order]],MATCH(unique_sub[[#This Row],[SSGUID]],allsections[SGUID],0),3)</f>
        <v>701</v>
      </c>
      <c r="P41" t="s">
        <v>74</v>
      </c>
      <c r="Q41" t="s">
        <v>125</v>
      </c>
      <c r="R41" s="6" t="str">
        <f t="shared" si="0"/>
        <v>6wlTC8ogftkq4iCmKwM5w91QBze7NaIYiHw7VdVlbt4H</v>
      </c>
      <c r="S41" s="6">
        <f>INDEX(allsections[[S]:[Order]],MATCH(P41,allsections[SGUID],0),3)</f>
        <v>28</v>
      </c>
      <c r="T41" s="6">
        <f>INDEX(allsections[[S]:[Order]],MATCH(Q41,allsections[SGUID],0),3)</f>
        <v>2801</v>
      </c>
      <c r="U41" t="str">
        <f>IF(sectionsubsection[[#This Row],[Schon da?]]=1,INDEX(sectionsubsection_download[],MATCH(sectionsubsection[[#This Row],[Title]],sectionsubsection_download[Title],0),6),INDEX(sectionsubsection10[],MATCH(sectionsubsection[[#This Row],[Title]],sectionsubsection10[Title],0),6))</f>
        <v>1KTkWDhfrJeGjNaGLlu9N0</v>
      </c>
      <c r="V41">
        <f>COUNTIF(Z:Z,sectionsubsection[[#This Row],[Title]])</f>
        <v>1</v>
      </c>
      <c r="X41" s="8"/>
      <c r="Y41" s="6"/>
      <c r="Z41" s="6" t="s">
        <v>1830</v>
      </c>
      <c r="AA41" s="6" t="e">
        <f>INDEX(allsections[[S]:[Order]],MATCH(X41,allsections[SGUID],0),3)</f>
        <v>#N/A</v>
      </c>
      <c r="AB41" s="6" t="e">
        <f>INDEX(allsections[[S]:[Order]],MATCH(Y41,allsections[SGUID],0),3)</f>
        <v>#N/A</v>
      </c>
      <c r="AC41" s="6" t="s">
        <v>1831</v>
      </c>
    </row>
    <row r="42" spans="1:29" ht="409.5" x14ac:dyDescent="0.25">
      <c r="A42" t="s">
        <v>1832</v>
      </c>
      <c r="B42" s="9" t="s">
        <v>1833</v>
      </c>
      <c r="C42" s="9" t="s">
        <v>1834</v>
      </c>
      <c r="D42">
        <v>6</v>
      </c>
      <c r="K42" t="s">
        <v>1332</v>
      </c>
      <c r="L42" t="str">
        <f>INDEX(allsections[[S]:[Order]],MATCH(unique_sub[[#This Row],[SSGUID]],allsections[SGUID],0),1)</f>
        <v xml:space="preserve">AQ 06.04 Water usage and disposal 
</v>
      </c>
      <c r="M42" t="str">
        <f>INDEX(allsections[[S]:[Order]],MATCH(unique_sub[[#This Row],[SSGUID]],allsections[SGUID],0),2)</f>
        <v>Cross-reference with AQ 06.03.02.</v>
      </c>
      <c r="N42">
        <f>INDEX(allsections[[S]:[Order]],MATCH(unique_sub[[#This Row],[SSGUID]],allsections[SGUID],0),3)</f>
        <v>604</v>
      </c>
      <c r="P42" t="s">
        <v>74</v>
      </c>
      <c r="Q42" t="s">
        <v>125</v>
      </c>
      <c r="R42" s="6" t="str">
        <f t="shared" si="0"/>
        <v>6wlTC8ogftkq4iCmKwM5w91QBze7NaIYiHw7VdVlbt4H</v>
      </c>
      <c r="S42" s="6">
        <f>INDEX(allsections[[S]:[Order]],MATCH(P42,allsections[SGUID],0),3)</f>
        <v>28</v>
      </c>
      <c r="T42" s="6">
        <f>INDEX(allsections[[S]:[Order]],MATCH(Q42,allsections[SGUID],0),3)</f>
        <v>2801</v>
      </c>
      <c r="U42" t="str">
        <f>IF(sectionsubsection[[#This Row],[Schon da?]]=1,INDEX(sectionsubsection_download[],MATCH(sectionsubsection[[#This Row],[Title]],sectionsubsection_download[Title],0),6),INDEX(sectionsubsection10[],MATCH(sectionsubsection[[#This Row],[Title]],sectionsubsection10[Title],0),6))</f>
        <v>1KTkWDhfrJeGjNaGLlu9N0</v>
      </c>
      <c r="V42">
        <f>COUNTIF(Z:Z,sectionsubsection[[#This Row],[Title]])</f>
        <v>1</v>
      </c>
      <c r="X42" s="10"/>
      <c r="Y42" s="11"/>
      <c r="Z42" s="6" t="s">
        <v>1835</v>
      </c>
      <c r="AA42" s="6" t="e">
        <f>INDEX(allsections[[S]:[Order]],MATCH(X42,allsections[SGUID],0),3)</f>
        <v>#N/A</v>
      </c>
      <c r="AB42" s="6" t="e">
        <f>INDEX(allsections[[S]:[Order]],MATCH(Y42,allsections[SGUID],0),3)</f>
        <v>#N/A</v>
      </c>
      <c r="AC42" s="11" t="s">
        <v>1836</v>
      </c>
    </row>
    <row r="43" spans="1:29" ht="120" x14ac:dyDescent="0.25">
      <c r="A43" t="s">
        <v>1331</v>
      </c>
      <c r="B43" s="9" t="s">
        <v>1837</v>
      </c>
      <c r="C43" s="9" t="s">
        <v>1676</v>
      </c>
      <c r="D43">
        <v>6</v>
      </c>
      <c r="K43" t="s">
        <v>1357</v>
      </c>
      <c r="L43" t="str">
        <f>INDEX(allsections[[S]:[Order]],MATCH(unique_sub[[#This Row],[SSGUID]],allsections[SGUID],0),1)</f>
        <v>AQ 06.03 Environmental impact and management</v>
      </c>
      <c r="M43" t="str">
        <f>INDEX(allsections[[S]:[Order]],MATCH(unique_sub[[#This Row],[SSGUID]],allsections[SGUID],0),2)</f>
        <v>-</v>
      </c>
      <c r="N43">
        <f>INDEX(allsections[[S]:[Order]],MATCH(unique_sub[[#This Row],[SSGUID]],allsections[SGUID],0),3)</f>
        <v>603</v>
      </c>
      <c r="P43" t="s">
        <v>74</v>
      </c>
      <c r="Q43" t="s">
        <v>125</v>
      </c>
      <c r="R43" s="6" t="str">
        <f t="shared" si="0"/>
        <v>6wlTC8ogftkq4iCmKwM5w91QBze7NaIYiHw7VdVlbt4H</v>
      </c>
      <c r="S43" s="6">
        <f>INDEX(allsections[[S]:[Order]],MATCH(P43,allsections[SGUID],0),3)</f>
        <v>28</v>
      </c>
      <c r="T43" s="6">
        <f>INDEX(allsections[[S]:[Order]],MATCH(Q43,allsections[SGUID],0),3)</f>
        <v>2801</v>
      </c>
      <c r="U43" t="str">
        <f>IF(sectionsubsection[[#This Row],[Schon da?]]=1,INDEX(sectionsubsection_download[],MATCH(sectionsubsection[[#This Row],[Title]],sectionsubsection_download[Title],0),6),INDEX(sectionsubsection10[],MATCH(sectionsubsection[[#This Row],[Title]],sectionsubsection10[Title],0),6))</f>
        <v>1KTkWDhfrJeGjNaGLlu9N0</v>
      </c>
      <c r="V43">
        <f>COUNTIF(Z:Z,sectionsubsection[[#This Row],[Title]])</f>
        <v>1</v>
      </c>
      <c r="X43" s="8"/>
      <c r="Y43" s="6"/>
      <c r="Z43" s="6" t="s">
        <v>1838</v>
      </c>
      <c r="AA43" s="6" t="e">
        <f>INDEX(allsections[[S]:[Order]],MATCH(X43,allsections[SGUID],0),3)</f>
        <v>#N/A</v>
      </c>
      <c r="AB43" s="6" t="e">
        <f>INDEX(allsections[[S]:[Order]],MATCH(Y43,allsections[SGUID],0),3)</f>
        <v>#N/A</v>
      </c>
      <c r="AC43" s="6" t="s">
        <v>1839</v>
      </c>
    </row>
    <row r="44" spans="1:29" ht="45" x14ac:dyDescent="0.25">
      <c r="A44" t="s">
        <v>1840</v>
      </c>
      <c r="B44" s="9" t="s">
        <v>1841</v>
      </c>
      <c r="C44" s="9"/>
      <c r="D44">
        <v>6</v>
      </c>
      <c r="K44" t="s">
        <v>299</v>
      </c>
      <c r="L44" t="str">
        <f>INDEX(allsections[[S]:[Order]],MATCH(unique_sub[[#This Row],[SSGUID]],allsections[SGUID],0),1)</f>
        <v>AQ 04.05 Workers’ welfare</v>
      </c>
      <c r="M44" t="str">
        <f>INDEX(allsections[[S]:[Order]],MATCH(unique_sub[[#This Row],[SSGUID]],allsections[SGUID],0),2)</f>
        <v>-</v>
      </c>
      <c r="N44">
        <f>INDEX(allsections[[S]:[Order]],MATCH(unique_sub[[#This Row],[SSGUID]],allsections[SGUID],0),3)</f>
        <v>405</v>
      </c>
      <c r="P44" t="s">
        <v>74</v>
      </c>
      <c r="Q44" t="s">
        <v>125</v>
      </c>
      <c r="R44" s="6" t="str">
        <f t="shared" si="0"/>
        <v>6wlTC8ogftkq4iCmKwM5w91QBze7NaIYiHw7VdVlbt4H</v>
      </c>
      <c r="S44" s="6">
        <f>INDEX(allsections[[S]:[Order]],MATCH(P44,allsections[SGUID],0),3)</f>
        <v>28</v>
      </c>
      <c r="T44" s="6">
        <f>INDEX(allsections[[S]:[Order]],MATCH(Q44,allsections[SGUID],0),3)</f>
        <v>2801</v>
      </c>
      <c r="U44" t="str">
        <f>IF(sectionsubsection[[#This Row],[Schon da?]]=1,INDEX(sectionsubsection_download[],MATCH(sectionsubsection[[#This Row],[Title]],sectionsubsection_download[Title],0),6),INDEX(sectionsubsection10[],MATCH(sectionsubsection[[#This Row],[Title]],sectionsubsection10[Title],0),6))</f>
        <v>1KTkWDhfrJeGjNaGLlu9N0</v>
      </c>
      <c r="V44">
        <f>COUNTIF(Z:Z,sectionsubsection[[#This Row],[Title]])</f>
        <v>1</v>
      </c>
      <c r="X44" s="10"/>
      <c r="Y44" s="11"/>
      <c r="Z44" s="6" t="s">
        <v>1842</v>
      </c>
      <c r="AA44" s="6" t="e">
        <f>INDEX(allsections[[S]:[Order]],MATCH(X44,allsections[SGUID],0),3)</f>
        <v>#N/A</v>
      </c>
      <c r="AB44" s="6" t="e">
        <f>INDEX(allsections[[S]:[Order]],MATCH(Y44,allsections[SGUID],0),3)</f>
        <v>#N/A</v>
      </c>
      <c r="AC44" s="11" t="s">
        <v>1843</v>
      </c>
    </row>
    <row r="45" spans="1:29" ht="105" x14ac:dyDescent="0.25">
      <c r="A45" t="s">
        <v>1844</v>
      </c>
      <c r="B45" s="9" t="s">
        <v>1845</v>
      </c>
      <c r="C45" s="9" t="s">
        <v>1676</v>
      </c>
      <c r="D45">
        <v>6</v>
      </c>
      <c r="K45" t="s">
        <v>67</v>
      </c>
      <c r="L45" t="str">
        <f>INDEX(allsections[[S]:[Order]],MATCH(unique_sub[[#This Row],[SSGUID]],allsections[SGUID],0),1)</f>
        <v>AQ 04.02 Training and assigned responsibilities</v>
      </c>
      <c r="M45" t="str">
        <f>INDEX(allsections[[S]:[Order]],MATCH(unique_sub[[#This Row],[SSGUID]],allsections[SGUID],0),2)</f>
        <v>-</v>
      </c>
      <c r="N45">
        <f>INDEX(allsections[[S]:[Order]],MATCH(unique_sub[[#This Row],[SSGUID]],allsections[SGUID],0),3)</f>
        <v>402</v>
      </c>
      <c r="P45" t="s">
        <v>74</v>
      </c>
      <c r="Q45" t="s">
        <v>125</v>
      </c>
      <c r="R45" s="6" t="str">
        <f t="shared" si="0"/>
        <v>6wlTC8ogftkq4iCmKwM5w91QBze7NaIYiHw7VdVlbt4H</v>
      </c>
      <c r="S45" s="6">
        <f>INDEX(allsections[[S]:[Order]],MATCH(P45,allsections[SGUID],0),3)</f>
        <v>28</v>
      </c>
      <c r="T45" s="6">
        <f>INDEX(allsections[[S]:[Order]],MATCH(Q45,allsections[SGUID],0),3)</f>
        <v>2801</v>
      </c>
      <c r="U45" t="str">
        <f>IF(sectionsubsection[[#This Row],[Schon da?]]=1,INDEX(sectionsubsection_download[],MATCH(sectionsubsection[[#This Row],[Title]],sectionsubsection_download[Title],0),6),INDEX(sectionsubsection10[],MATCH(sectionsubsection[[#This Row],[Title]],sectionsubsection10[Title],0),6))</f>
        <v>1KTkWDhfrJeGjNaGLlu9N0</v>
      </c>
      <c r="V45">
        <f>COUNTIF(Z:Z,sectionsubsection[[#This Row],[Title]])</f>
        <v>1</v>
      </c>
      <c r="X45" s="8"/>
      <c r="Y45" s="6"/>
      <c r="Z45" s="6" t="s">
        <v>1846</v>
      </c>
      <c r="AA45" s="6" t="e">
        <f>INDEX(allsections[[S]:[Order]],MATCH(X45,allsections[SGUID],0),3)</f>
        <v>#N/A</v>
      </c>
      <c r="AB45" s="6" t="e">
        <f>INDEX(allsections[[S]:[Order]],MATCH(Y45,allsections[SGUID],0),3)</f>
        <v>#N/A</v>
      </c>
      <c r="AC45" s="6" t="s">
        <v>1847</v>
      </c>
    </row>
    <row r="46" spans="1:29" ht="90" x14ac:dyDescent="0.25">
      <c r="A46" t="s">
        <v>1848</v>
      </c>
      <c r="B46" s="9" t="s">
        <v>1849</v>
      </c>
      <c r="C46" s="9" t="s">
        <v>1676</v>
      </c>
      <c r="D46">
        <v>6</v>
      </c>
      <c r="K46" t="s">
        <v>267</v>
      </c>
      <c r="L46" t="str">
        <f>INDEX(allsections[[S]:[Order]],MATCH(unique_sub[[#This Row],[SSGUID]],allsections[SGUID],0),1)</f>
        <v>AQ 04.01 Workers’ occupational health and safety</v>
      </c>
      <c r="M46" t="str">
        <f>INDEX(allsections[[S]:[Order]],MATCH(unique_sub[[#This Row],[SSGUID]],allsections[SGUID],0),2)</f>
        <v>-</v>
      </c>
      <c r="N46">
        <f>INDEX(allsections[[S]:[Order]],MATCH(unique_sub[[#This Row],[SSGUID]],allsections[SGUID],0),3)</f>
        <v>401</v>
      </c>
      <c r="P46" t="s">
        <v>74</v>
      </c>
      <c r="Q46" t="s">
        <v>125</v>
      </c>
      <c r="R46" s="6" t="str">
        <f t="shared" si="0"/>
        <v>6wlTC8ogftkq4iCmKwM5w91QBze7NaIYiHw7VdVlbt4H</v>
      </c>
      <c r="S46" s="6">
        <f>INDEX(allsections[[S]:[Order]],MATCH(P46,allsections[SGUID],0),3)</f>
        <v>28</v>
      </c>
      <c r="T46" s="6">
        <f>INDEX(allsections[[S]:[Order]],MATCH(Q46,allsections[SGUID],0),3)</f>
        <v>2801</v>
      </c>
      <c r="U46" t="str">
        <f>IF(sectionsubsection[[#This Row],[Schon da?]]=1,INDEX(sectionsubsection_download[],MATCH(sectionsubsection[[#This Row],[Title]],sectionsubsection_download[Title],0),6),INDEX(sectionsubsection10[],MATCH(sectionsubsection[[#This Row],[Title]],sectionsubsection10[Title],0),6))</f>
        <v>1KTkWDhfrJeGjNaGLlu9N0</v>
      </c>
      <c r="V46">
        <f>COUNTIF(Z:Z,sectionsubsection[[#This Row],[Title]])</f>
        <v>1</v>
      </c>
      <c r="X46" s="10"/>
      <c r="Y46" s="11"/>
      <c r="Z46" s="6" t="s">
        <v>1850</v>
      </c>
      <c r="AA46" s="6" t="e">
        <f>INDEX(allsections[[S]:[Order]],MATCH(X46,allsections[SGUID],0),3)</f>
        <v>#N/A</v>
      </c>
      <c r="AB46" s="6" t="e">
        <f>INDEX(allsections[[S]:[Order]],MATCH(Y46,allsections[SGUID],0),3)</f>
        <v>#N/A</v>
      </c>
      <c r="AC46" s="11" t="s">
        <v>1851</v>
      </c>
    </row>
    <row r="47" spans="1:29" x14ac:dyDescent="0.25">
      <c r="A47" t="s">
        <v>306</v>
      </c>
      <c r="B47" t="s">
        <v>1852</v>
      </c>
      <c r="C47" s="9" t="s">
        <v>1676</v>
      </c>
      <c r="D47">
        <v>7</v>
      </c>
      <c r="K47" t="s">
        <v>1459</v>
      </c>
      <c r="L47" t="str">
        <f>INDEX(allsections[[S]:[Order]],MATCH(unique_sub[[#This Row],[SSGUID]],allsections[SGUID],0),1)</f>
        <v>AQ 01.03 Legislative framework</v>
      </c>
      <c r="M47" t="str">
        <f>INDEX(allsections[[S]:[Order]],MATCH(unique_sub[[#This Row],[SSGUID]],allsections[SGUID],0),2)</f>
        <v>-</v>
      </c>
      <c r="N47">
        <f>INDEX(allsections[[S]:[Order]],MATCH(unique_sub[[#This Row],[SSGUID]],allsections[SGUID],0),3)</f>
        <v>103</v>
      </c>
      <c r="P47" t="s">
        <v>74</v>
      </c>
      <c r="Q47" t="s">
        <v>125</v>
      </c>
      <c r="R47" s="6" t="str">
        <f t="shared" si="0"/>
        <v>6wlTC8ogftkq4iCmKwM5w91QBze7NaIYiHw7VdVlbt4H</v>
      </c>
      <c r="S47" s="6">
        <f>INDEX(allsections[[S]:[Order]],MATCH(P47,allsections[SGUID],0),3)</f>
        <v>28</v>
      </c>
      <c r="T47" s="6">
        <f>INDEX(allsections[[S]:[Order]],MATCH(Q47,allsections[SGUID],0),3)</f>
        <v>2801</v>
      </c>
      <c r="U47" t="str">
        <f>IF(sectionsubsection[[#This Row],[Schon da?]]=1,INDEX(sectionsubsection_download[],MATCH(sectionsubsection[[#This Row],[Title]],sectionsubsection_download[Title],0),6),INDEX(sectionsubsection10[],MATCH(sectionsubsection[[#This Row],[Title]],sectionsubsection10[Title],0),6))</f>
        <v>1KTkWDhfrJeGjNaGLlu9N0</v>
      </c>
      <c r="V47">
        <f>COUNTIF(Z:Z,sectionsubsection[[#This Row],[Title]])</f>
        <v>1</v>
      </c>
      <c r="X47" s="8"/>
      <c r="Y47" s="6"/>
      <c r="Z47" s="6" t="s">
        <v>1853</v>
      </c>
      <c r="AA47" s="6" t="e">
        <f>INDEX(allsections[[S]:[Order]],MATCH(X47,allsections[SGUID],0),3)</f>
        <v>#N/A</v>
      </c>
      <c r="AB47" s="6" t="e">
        <f>INDEX(allsections[[S]:[Order]],MATCH(Y47,allsections[SGUID],0),3)</f>
        <v>#N/A</v>
      </c>
      <c r="AC47" s="6" t="s">
        <v>1854</v>
      </c>
    </row>
    <row r="48" spans="1:29" x14ac:dyDescent="0.25">
      <c r="A48" t="s">
        <v>1855</v>
      </c>
      <c r="B48" t="s">
        <v>1856</v>
      </c>
      <c r="C48" s="9" t="s">
        <v>1676</v>
      </c>
      <c r="D48">
        <v>7</v>
      </c>
      <c r="K48" t="s">
        <v>307</v>
      </c>
      <c r="L48" t="str">
        <f>INDEX(allsections[[S]:[Order]],MATCH(unique_sub[[#This Row],[SSGUID]],allsections[SGUID],0),1)</f>
        <v>AQ 07.06 Energy efficiency</v>
      </c>
      <c r="M48" t="str">
        <f>INDEX(allsections[[S]:[Order]],MATCH(unique_sub[[#This Row],[SSGUID]],allsections[SGUID],0),2)</f>
        <v>Farming equipment shall be selected and maintained for optimum energy efficiency. The use of renewable energy sources should be encouraged.</v>
      </c>
      <c r="N48">
        <f>INDEX(allsections[[S]:[Order]],MATCH(unique_sub[[#This Row],[SSGUID]],allsections[SGUID],0),3)</f>
        <v>706</v>
      </c>
      <c r="P48" t="s">
        <v>74</v>
      </c>
      <c r="Q48" t="s">
        <v>125</v>
      </c>
      <c r="R48" s="6" t="str">
        <f t="shared" si="0"/>
        <v>6wlTC8ogftkq4iCmKwM5w91QBze7NaIYiHw7VdVlbt4H</v>
      </c>
      <c r="S48" s="6">
        <f>INDEX(allsections[[S]:[Order]],MATCH(P48,allsections[SGUID],0),3)</f>
        <v>28</v>
      </c>
      <c r="T48" s="6">
        <f>INDEX(allsections[[S]:[Order]],MATCH(Q48,allsections[SGUID],0),3)</f>
        <v>2801</v>
      </c>
      <c r="U48" t="str">
        <f>IF(sectionsubsection[[#This Row],[Schon da?]]=1,INDEX(sectionsubsection_download[],MATCH(sectionsubsection[[#This Row],[Title]],sectionsubsection_download[Title],0),6),INDEX(sectionsubsection10[],MATCH(sectionsubsection[[#This Row],[Title]],sectionsubsection10[Title],0),6))</f>
        <v>1KTkWDhfrJeGjNaGLlu9N0</v>
      </c>
      <c r="V48">
        <f>COUNTIF(Z:Z,sectionsubsection[[#This Row],[Title]])</f>
        <v>1</v>
      </c>
      <c r="X48" s="10"/>
      <c r="Y48" s="11"/>
      <c r="Z48" s="6" t="s">
        <v>1857</v>
      </c>
      <c r="AA48" s="6" t="e">
        <f>INDEX(allsections[[S]:[Order]],MATCH(X48,allsections[SGUID],0),3)</f>
        <v>#N/A</v>
      </c>
      <c r="AB48" s="6" t="e">
        <f>INDEX(allsections[[S]:[Order]],MATCH(Y48,allsections[SGUID],0),3)</f>
        <v>#N/A</v>
      </c>
      <c r="AC48" s="11" t="s">
        <v>1858</v>
      </c>
    </row>
    <row r="49" spans="1:29" x14ac:dyDescent="0.25">
      <c r="A49" t="s">
        <v>1859</v>
      </c>
      <c r="B49" t="s">
        <v>1860</v>
      </c>
      <c r="C49" s="9" t="s">
        <v>1676</v>
      </c>
      <c r="D49">
        <v>7</v>
      </c>
      <c r="K49" t="s">
        <v>1509</v>
      </c>
      <c r="L49" t="str">
        <f>INDEX(allsections[[S]:[Order]],MATCH(unique_sub[[#This Row],[SSGUID]],allsections[SGUID],0),1)</f>
        <v>AQ 07.05 Ecological upgrading of unproductive sites</v>
      </c>
      <c r="M49" t="str">
        <f>INDEX(allsections[[S]:[Order]],MATCH(unique_sub[[#This Row],[SSGUID]],allsections[SGUID],0),2)</f>
        <v>-</v>
      </c>
      <c r="N49">
        <f>INDEX(allsections[[S]:[Order]],MATCH(unique_sub[[#This Row],[SSGUID]],allsections[SGUID],0),3)</f>
        <v>705</v>
      </c>
      <c r="P49" t="s">
        <v>491</v>
      </c>
      <c r="Q49" t="s">
        <v>59</v>
      </c>
      <c r="R49" s="6" t="str">
        <f t="shared" si="0"/>
        <v>fpZn5YAfrwOfpIHt5wBr75TvyR0UgB0EOmnMkFaZftX</v>
      </c>
      <c r="S49" s="6">
        <f>INDEX(allsections[[S]:[Order]],MATCH(P49,allsections[SGUID],0),3)</f>
        <v>27</v>
      </c>
      <c r="T49" s="6">
        <f>INDEX(allsections[[S]:[Order]],MATCH(Q49,allsections[SGUID],0),3)</f>
        <v>0</v>
      </c>
      <c r="U49" t="str">
        <f>IF(sectionsubsection[[#This Row],[Schon da?]]=1,INDEX(sectionsubsection_download[],MATCH(sectionsubsection[[#This Row],[Title]],sectionsubsection_download[Title],0),6),INDEX(sectionsubsection10[],MATCH(sectionsubsection[[#This Row],[Title]],sectionsubsection10[Title],0),6))</f>
        <v>WVkyFPGsvsPsC7Lz3bNRP</v>
      </c>
      <c r="V49">
        <f>COUNTIF(Z:Z,sectionsubsection[[#This Row],[Title]])</f>
        <v>1</v>
      </c>
      <c r="X49" s="8"/>
      <c r="Y49" s="6"/>
      <c r="Z49" s="6" t="s">
        <v>1861</v>
      </c>
      <c r="AA49" s="6" t="e">
        <f>INDEX(allsections[[S]:[Order]],MATCH(X49,allsections[SGUID],0),3)</f>
        <v>#N/A</v>
      </c>
      <c r="AB49" s="6" t="e">
        <f>INDEX(allsections[[S]:[Order]],MATCH(Y49,allsections[SGUID],0),3)</f>
        <v>#N/A</v>
      </c>
      <c r="AC49" s="6" t="s">
        <v>1862</v>
      </c>
    </row>
    <row r="50" spans="1:29" ht="150" x14ac:dyDescent="0.25">
      <c r="A50" t="s">
        <v>1863</v>
      </c>
      <c r="B50" s="9" t="s">
        <v>1864</v>
      </c>
      <c r="C50" s="9"/>
      <c r="D50">
        <v>7</v>
      </c>
      <c r="K50" t="s">
        <v>1407</v>
      </c>
      <c r="L50" t="str">
        <f>INDEX(allsections[[S]:[Order]],MATCH(unique_sub[[#This Row],[SSGUID]],allsections[SGUID],0),1)</f>
        <v>AQ 04.04 Personal protective equipment</v>
      </c>
      <c r="M50" t="str">
        <f>INDEX(allsections[[S]:[Order]],MATCH(unique_sub[[#This Row],[SSGUID]],allsections[SGUID],0),2)</f>
        <v>-</v>
      </c>
      <c r="N50">
        <f>INDEX(allsections[[S]:[Order]],MATCH(unique_sub[[#This Row],[SSGUID]],allsections[SGUID],0),3)</f>
        <v>404</v>
      </c>
      <c r="P50" t="s">
        <v>464</v>
      </c>
      <c r="Q50" t="s">
        <v>498</v>
      </c>
      <c r="R50" s="6" t="str">
        <f t="shared" si="0"/>
        <v>12V2s4FpWw8zBFdb1VY42A1oGNflTpAerQDWPIkzL1jE</v>
      </c>
      <c r="S50" s="6">
        <f>INDEX(allsections[[S]:[Order]],MATCH(P50,allsections[SGUID],0),3)</f>
        <v>26</v>
      </c>
      <c r="T50" s="6">
        <f>INDEX(allsections[[S]:[Order]],MATCH(Q50,allsections[SGUID],0),3)</f>
        <v>2602</v>
      </c>
      <c r="U50" t="str">
        <f>IF(sectionsubsection[[#This Row],[Schon da?]]=1,INDEX(sectionsubsection_download[],MATCH(sectionsubsection[[#This Row],[Title]],sectionsubsection_download[Title],0),6),INDEX(sectionsubsection10[],MATCH(sectionsubsection[[#This Row],[Title]],sectionsubsection10[Title],0),6))</f>
        <v>3R09p8j9SBPrd2ZkAKqqPy</v>
      </c>
      <c r="V50">
        <f>COUNTIF(Z:Z,sectionsubsection[[#This Row],[Title]])</f>
        <v>1</v>
      </c>
      <c r="X50" s="10"/>
      <c r="Y50" s="11"/>
      <c r="Z50" s="6" t="s">
        <v>1865</v>
      </c>
      <c r="AA50" s="6" t="e">
        <f>INDEX(allsections[[S]:[Order]],MATCH(X50,allsections[SGUID],0),3)</f>
        <v>#N/A</v>
      </c>
      <c r="AB50" s="6" t="e">
        <f>INDEX(allsections[[S]:[Order]],MATCH(Y50,allsections[SGUID],0),3)</f>
        <v>#N/A</v>
      </c>
      <c r="AC50" s="11" t="s">
        <v>1866</v>
      </c>
    </row>
    <row r="51" spans="1:29" ht="150" x14ac:dyDescent="0.25">
      <c r="A51" t="s">
        <v>1867</v>
      </c>
      <c r="B51" s="9" t="s">
        <v>1868</v>
      </c>
      <c r="C51" s="9" t="s">
        <v>1676</v>
      </c>
      <c r="D51">
        <v>7</v>
      </c>
      <c r="K51" t="s">
        <v>286</v>
      </c>
      <c r="L51" t="str">
        <f>INDEX(allsections[[S]:[Order]],MATCH(unique_sub[[#This Row],[SSGUID]],allsections[SGUID],0),1)</f>
        <v>AQ 04.03 Workers’ hazards and first aid</v>
      </c>
      <c r="M51" t="str">
        <f>INDEX(allsections[[S]:[Order]],MATCH(unique_sub[[#This Row],[SSGUID]],allsections[SGUID],0),2)</f>
        <v>-</v>
      </c>
      <c r="N51">
        <f>INDEX(allsections[[S]:[Order]],MATCH(unique_sub[[#This Row],[SSGUID]],allsections[SGUID],0),3)</f>
        <v>403</v>
      </c>
      <c r="P51" t="s">
        <v>464</v>
      </c>
      <c r="Q51" t="s">
        <v>465</v>
      </c>
      <c r="R51" s="6" t="str">
        <f t="shared" si="0"/>
        <v>12V2s4FpWw8zBFdb1VY42AxbaIyuRHw74GoMT8PbnKx</v>
      </c>
      <c r="S51" s="6">
        <f>INDEX(allsections[[S]:[Order]],MATCH(P51,allsections[SGUID],0),3)</f>
        <v>26</v>
      </c>
      <c r="T51" s="6">
        <f>INDEX(allsections[[S]:[Order]],MATCH(Q51,allsections[SGUID],0),3)</f>
        <v>2601</v>
      </c>
      <c r="U51" t="str">
        <f>IF(sectionsubsection[[#This Row],[Schon da?]]=1,INDEX(sectionsubsection_download[],MATCH(sectionsubsection[[#This Row],[Title]],sectionsubsection_download[Title],0),6),INDEX(sectionsubsection10[],MATCH(sectionsubsection[[#This Row],[Title]],sectionsubsection10[Title],0),6))</f>
        <v>3oVFuQiVBK4m7nEKjxabKy</v>
      </c>
      <c r="V51">
        <f>COUNTIF(Z:Z,sectionsubsection[[#This Row],[Title]])</f>
        <v>1</v>
      </c>
      <c r="X51" s="8"/>
      <c r="Y51" s="6"/>
      <c r="Z51" s="6" t="s">
        <v>1869</v>
      </c>
      <c r="AA51" s="6" t="e">
        <f>INDEX(allsections[[S]:[Order]],MATCH(X51,allsections[SGUID],0),3)</f>
        <v>#N/A</v>
      </c>
      <c r="AB51" s="6" t="e">
        <f>INDEX(allsections[[S]:[Order]],MATCH(Y51,allsections[SGUID],0),3)</f>
        <v>#N/A</v>
      </c>
      <c r="AC51" s="6" t="s">
        <v>1870</v>
      </c>
    </row>
    <row r="52" spans="1:29" ht="60" x14ac:dyDescent="0.25">
      <c r="A52" t="s">
        <v>1871</v>
      </c>
      <c r="B52" s="9" t="s">
        <v>1872</v>
      </c>
      <c r="C52" s="9" t="s">
        <v>1676</v>
      </c>
      <c r="D52">
        <v>7</v>
      </c>
      <c r="K52" t="s">
        <v>1573</v>
      </c>
      <c r="L52" t="str">
        <f>INDEX(allsections[[S]:[Order]],MATCH(unique_sub[[#This Row],[SSGUID]],allsections[SGUID],0),1)</f>
        <v>AQ 19.02 Empty containers and unused chemicals</v>
      </c>
      <c r="M52" t="str">
        <f>INDEX(allsections[[S]:[Order]],MATCH(unique_sub[[#This Row],[SSGUID]],allsections[SGUID],0),2)</f>
        <v>-</v>
      </c>
      <c r="N52">
        <f>INDEX(allsections[[S]:[Order]],MATCH(unique_sub[[#This Row],[SSGUID]],allsections[SGUID],0),3)</f>
        <v>1902</v>
      </c>
      <c r="P52" t="s">
        <v>464</v>
      </c>
      <c r="Q52" t="s">
        <v>465</v>
      </c>
      <c r="R52" s="6" t="str">
        <f t="shared" si="0"/>
        <v>12V2s4FpWw8zBFdb1VY42AxbaIyuRHw74GoMT8PbnKx</v>
      </c>
      <c r="S52" s="6">
        <f>INDEX(allsections[[S]:[Order]],MATCH(P52,allsections[SGUID],0),3)</f>
        <v>26</v>
      </c>
      <c r="T52" s="6">
        <f>INDEX(allsections[[S]:[Order]],MATCH(Q52,allsections[SGUID],0),3)</f>
        <v>2601</v>
      </c>
      <c r="U52" t="str">
        <f>IF(sectionsubsection[[#This Row],[Schon da?]]=1,INDEX(sectionsubsection_download[],MATCH(sectionsubsection[[#This Row],[Title]],sectionsubsection_download[Title],0),6),INDEX(sectionsubsection10[],MATCH(sectionsubsection[[#This Row],[Title]],sectionsubsection10[Title],0),6))</f>
        <v>3oVFuQiVBK4m7nEKjxabKy</v>
      </c>
      <c r="V52">
        <f>COUNTIF(Z:Z,sectionsubsection[[#This Row],[Title]])</f>
        <v>1</v>
      </c>
      <c r="X52" s="10"/>
      <c r="Y52" s="11"/>
      <c r="Z52" s="6" t="s">
        <v>1873</v>
      </c>
      <c r="AA52" s="6" t="e">
        <f>INDEX(allsections[[S]:[Order]],MATCH(X52,allsections[SGUID],0),3)</f>
        <v>#N/A</v>
      </c>
      <c r="AB52" s="6" t="e">
        <f>INDEX(allsections[[S]:[Order]],MATCH(Y52,allsections[SGUID],0),3)</f>
        <v>#N/A</v>
      </c>
      <c r="AC52" s="11" t="s">
        <v>1874</v>
      </c>
    </row>
    <row r="53" spans="1:29" x14ac:dyDescent="0.25">
      <c r="A53" t="s">
        <v>1875</v>
      </c>
      <c r="B53" t="s">
        <v>1876</v>
      </c>
      <c r="C53" s="9" t="s">
        <v>1676</v>
      </c>
      <c r="D53">
        <v>8</v>
      </c>
      <c r="P53" t="s">
        <v>464</v>
      </c>
      <c r="Q53" t="s">
        <v>465</v>
      </c>
      <c r="R53" s="6" t="str">
        <f t="shared" si="0"/>
        <v>12V2s4FpWw8zBFdb1VY42AxbaIyuRHw74GoMT8PbnKx</v>
      </c>
      <c r="S53" s="6">
        <f>INDEX(allsections[[S]:[Order]],MATCH(P53,allsections[SGUID],0),3)</f>
        <v>26</v>
      </c>
      <c r="T53" s="6">
        <f>INDEX(allsections[[S]:[Order]],MATCH(Q53,allsections[SGUID],0),3)</f>
        <v>2601</v>
      </c>
      <c r="U53" t="str">
        <f>IF(sectionsubsection[[#This Row],[Schon da?]]=1,INDEX(sectionsubsection_download[],MATCH(sectionsubsection[[#This Row],[Title]],sectionsubsection_download[Title],0),6),INDEX(sectionsubsection10[],MATCH(sectionsubsection[[#This Row],[Title]],sectionsubsection10[Title],0),6))</f>
        <v>3oVFuQiVBK4m7nEKjxabKy</v>
      </c>
      <c r="V53">
        <f>COUNTIF(Z:Z,sectionsubsection[[#This Row],[Title]])</f>
        <v>1</v>
      </c>
      <c r="X53" s="8"/>
      <c r="Y53" s="6"/>
      <c r="Z53" s="6" t="s">
        <v>1877</v>
      </c>
      <c r="AA53" s="6" t="e">
        <f>INDEX(allsections[[S]:[Order]],MATCH(X53,allsections[SGUID],0),3)</f>
        <v>#N/A</v>
      </c>
      <c r="AB53" s="6" t="e">
        <f>INDEX(allsections[[S]:[Order]],MATCH(Y53,allsections[SGUID],0),3)</f>
        <v>#N/A</v>
      </c>
      <c r="AC53" s="6" t="s">
        <v>1878</v>
      </c>
    </row>
    <row r="54" spans="1:29" x14ac:dyDescent="0.25">
      <c r="A54" t="s">
        <v>1879</v>
      </c>
      <c r="B54" t="s">
        <v>1880</v>
      </c>
      <c r="C54" s="9" t="s">
        <v>1676</v>
      </c>
      <c r="D54">
        <v>8</v>
      </c>
      <c r="P54" t="s">
        <v>464</v>
      </c>
      <c r="Q54" t="s">
        <v>465</v>
      </c>
      <c r="R54" s="6" t="str">
        <f t="shared" si="0"/>
        <v>12V2s4FpWw8zBFdb1VY42AxbaIyuRHw74GoMT8PbnKx</v>
      </c>
      <c r="S54" s="6">
        <f>INDEX(allsections[[S]:[Order]],MATCH(P54,allsections[SGUID],0),3)</f>
        <v>26</v>
      </c>
      <c r="T54" s="6">
        <f>INDEX(allsections[[S]:[Order]],MATCH(Q54,allsections[SGUID],0),3)</f>
        <v>2601</v>
      </c>
      <c r="U54" t="str">
        <f>IF(sectionsubsection[[#This Row],[Schon da?]]=1,INDEX(sectionsubsection_download[],MATCH(sectionsubsection[[#This Row],[Title]],sectionsubsection_download[Title],0),6),INDEX(sectionsubsection10[],MATCH(sectionsubsection[[#This Row],[Title]],sectionsubsection10[Title],0),6))</f>
        <v>3oVFuQiVBK4m7nEKjxabKy</v>
      </c>
      <c r="V54">
        <f>COUNTIF(Z:Z,sectionsubsection[[#This Row],[Title]])</f>
        <v>1</v>
      </c>
      <c r="X54" s="10"/>
      <c r="Y54" s="11"/>
      <c r="Z54" s="6" t="s">
        <v>1881</v>
      </c>
      <c r="AA54" s="6" t="e">
        <f>INDEX(allsections[[S]:[Order]],MATCH(X54,allsections[SGUID],0),3)</f>
        <v>#N/A</v>
      </c>
      <c r="AB54" s="6" t="e">
        <f>INDEX(allsections[[S]:[Order]],MATCH(Y54,allsections[SGUID],0),3)</f>
        <v>#N/A</v>
      </c>
      <c r="AC54" s="11" t="s">
        <v>1882</v>
      </c>
    </row>
    <row r="55" spans="1:29" ht="45" x14ac:dyDescent="0.25">
      <c r="A55" t="s">
        <v>1166</v>
      </c>
      <c r="B55" s="9" t="s">
        <v>1883</v>
      </c>
      <c r="C55" s="9" t="s">
        <v>1676</v>
      </c>
      <c r="D55">
        <v>8</v>
      </c>
      <c r="P55" t="s">
        <v>464</v>
      </c>
      <c r="Q55" t="s">
        <v>465</v>
      </c>
      <c r="R55" s="6" t="str">
        <f t="shared" si="0"/>
        <v>12V2s4FpWw8zBFdb1VY42AxbaIyuRHw74GoMT8PbnKx</v>
      </c>
      <c r="S55" s="6">
        <f>INDEX(allsections[[S]:[Order]],MATCH(P55,allsections[SGUID],0),3)</f>
        <v>26</v>
      </c>
      <c r="T55" s="6">
        <f>INDEX(allsections[[S]:[Order]],MATCH(Q55,allsections[SGUID],0),3)</f>
        <v>2601</v>
      </c>
      <c r="U55" t="str">
        <f>IF(sectionsubsection[[#This Row],[Schon da?]]=1,INDEX(sectionsubsection_download[],MATCH(sectionsubsection[[#This Row],[Title]],sectionsubsection_download[Title],0),6),INDEX(sectionsubsection10[],MATCH(sectionsubsection[[#This Row],[Title]],sectionsubsection10[Title],0),6))</f>
        <v>3oVFuQiVBK4m7nEKjxabKy</v>
      </c>
      <c r="V55">
        <f>COUNTIF(Z:Z,sectionsubsection[[#This Row],[Title]])</f>
        <v>1</v>
      </c>
      <c r="X55" s="8"/>
      <c r="Y55" s="6"/>
      <c r="Z55" s="6" t="s">
        <v>1884</v>
      </c>
      <c r="AA55" s="6" t="e">
        <f>INDEX(allsections[[S]:[Order]],MATCH(X55,allsections[SGUID],0),3)</f>
        <v>#N/A</v>
      </c>
      <c r="AB55" s="6" t="e">
        <f>INDEX(allsections[[S]:[Order]],MATCH(Y55,allsections[SGUID],0),3)</f>
        <v>#N/A</v>
      </c>
      <c r="AC55" s="6" t="s">
        <v>1885</v>
      </c>
    </row>
    <row r="56" spans="1:29" ht="45" x14ac:dyDescent="0.25">
      <c r="A56" t="s">
        <v>1886</v>
      </c>
      <c r="B56" s="9" t="s">
        <v>1887</v>
      </c>
      <c r="C56" s="9"/>
      <c r="D56">
        <v>8</v>
      </c>
      <c r="P56" t="s">
        <v>49</v>
      </c>
      <c r="Q56" t="s">
        <v>444</v>
      </c>
      <c r="R56" s="6" t="str">
        <f t="shared" si="0"/>
        <v>61TDaidZRAGqCBPGs8ha8G6gb3L0lEZN6wO8WjVRr7lV</v>
      </c>
      <c r="S56" s="6">
        <f>INDEX(allsections[[S]:[Order]],MATCH(P56,allsections[SGUID],0),3)</f>
        <v>25</v>
      </c>
      <c r="T56" s="6">
        <f>INDEX(allsections[[S]:[Order]],MATCH(Q56,allsections[SGUID],0),3)</f>
        <v>2503</v>
      </c>
      <c r="U56" t="str">
        <f>IF(sectionsubsection[[#This Row],[Schon da?]]=1,INDEX(sectionsubsection_download[],MATCH(sectionsubsection[[#This Row],[Title]],sectionsubsection_download[Title],0),6),INDEX(sectionsubsection10[],MATCH(sectionsubsection[[#This Row],[Title]],sectionsubsection10[Title],0),6))</f>
        <v>2Oh375nnYEbnQDw1A6DTeg</v>
      </c>
      <c r="V56">
        <f>COUNTIF(Z:Z,sectionsubsection[[#This Row],[Title]])</f>
        <v>1</v>
      </c>
      <c r="X56" s="10"/>
      <c r="Y56" s="11"/>
      <c r="Z56" s="6" t="s">
        <v>1888</v>
      </c>
      <c r="AA56" s="6" t="e">
        <f>INDEX(allsections[[S]:[Order]],MATCH(X56,allsections[SGUID],0),3)</f>
        <v>#N/A</v>
      </c>
      <c r="AB56" s="6" t="e">
        <f>INDEX(allsections[[S]:[Order]],MATCH(Y56,allsections[SGUID],0),3)</f>
        <v>#N/A</v>
      </c>
      <c r="AC56" s="11" t="s">
        <v>1889</v>
      </c>
    </row>
    <row r="57" spans="1:29" ht="30" x14ac:dyDescent="0.25">
      <c r="A57" t="s">
        <v>1890</v>
      </c>
      <c r="B57" s="9" t="s">
        <v>1891</v>
      </c>
      <c r="C57" s="9" t="s">
        <v>1676</v>
      </c>
      <c r="D57">
        <v>8</v>
      </c>
      <c r="P57" t="s">
        <v>49</v>
      </c>
      <c r="Q57" t="s">
        <v>431</v>
      </c>
      <c r="R57" s="6" t="str">
        <f t="shared" si="0"/>
        <v>61TDaidZRAGqCBPGs8ha8G1aV0zFwSp9AmvxxfeGq2eA</v>
      </c>
      <c r="S57" s="6">
        <f>INDEX(allsections[[S]:[Order]],MATCH(P57,allsections[SGUID],0),3)</f>
        <v>25</v>
      </c>
      <c r="T57" s="6">
        <f>INDEX(allsections[[S]:[Order]],MATCH(Q57,allsections[SGUID],0),3)</f>
        <v>2502</v>
      </c>
      <c r="U57" t="str">
        <f>IF(sectionsubsection[[#This Row],[Schon da?]]=1,INDEX(sectionsubsection_download[],MATCH(sectionsubsection[[#This Row],[Title]],sectionsubsection_download[Title],0),6),INDEX(sectionsubsection10[],MATCH(sectionsubsection[[#This Row],[Title]],sectionsubsection10[Title],0),6))</f>
        <v>ULRbRAkZftwkpBniFH1e3</v>
      </c>
      <c r="V57">
        <f>COUNTIF(Z:Z,sectionsubsection[[#This Row],[Title]])</f>
        <v>1</v>
      </c>
      <c r="X57" s="8"/>
      <c r="Y57" s="6"/>
      <c r="Z57" s="6" t="s">
        <v>1892</v>
      </c>
      <c r="AA57" s="6" t="e">
        <f>INDEX(allsections[[S]:[Order]],MATCH(X57,allsections[SGUID],0),3)</f>
        <v>#N/A</v>
      </c>
      <c r="AB57" s="6" t="e">
        <f>INDEX(allsections[[S]:[Order]],MATCH(Y57,allsections[SGUID],0),3)</f>
        <v>#N/A</v>
      </c>
      <c r="AC57" s="6" t="s">
        <v>1893</v>
      </c>
    </row>
    <row r="58" spans="1:29" ht="60" x14ac:dyDescent="0.25">
      <c r="A58" t="s">
        <v>1894</v>
      </c>
      <c r="B58" s="9" t="s">
        <v>1895</v>
      </c>
      <c r="C58" s="9" t="s">
        <v>1676</v>
      </c>
      <c r="D58">
        <v>8</v>
      </c>
      <c r="P58" t="s">
        <v>49</v>
      </c>
      <c r="Q58" t="s">
        <v>431</v>
      </c>
      <c r="R58" s="6" t="str">
        <f t="shared" si="0"/>
        <v>61TDaidZRAGqCBPGs8ha8G1aV0zFwSp9AmvxxfeGq2eA</v>
      </c>
      <c r="S58" s="6">
        <f>INDEX(allsections[[S]:[Order]],MATCH(P58,allsections[SGUID],0),3)</f>
        <v>25</v>
      </c>
      <c r="T58" s="6">
        <f>INDEX(allsections[[S]:[Order]],MATCH(Q58,allsections[SGUID],0),3)</f>
        <v>2502</v>
      </c>
      <c r="U58" t="str">
        <f>IF(sectionsubsection[[#This Row],[Schon da?]]=1,INDEX(sectionsubsection_download[],MATCH(sectionsubsection[[#This Row],[Title]],sectionsubsection_download[Title],0),6),INDEX(sectionsubsection10[],MATCH(sectionsubsection[[#This Row],[Title]],sectionsubsection10[Title],0),6))</f>
        <v>ULRbRAkZftwkpBniFH1e3</v>
      </c>
      <c r="V58">
        <f>COUNTIF(Z:Z,sectionsubsection[[#This Row],[Title]])</f>
        <v>1</v>
      </c>
      <c r="X58" s="10"/>
      <c r="Y58" s="11"/>
      <c r="Z58" s="6" t="s">
        <v>1896</v>
      </c>
      <c r="AA58" s="6" t="e">
        <f>INDEX(allsections[[S]:[Order]],MATCH(X58,allsections[SGUID],0),3)</f>
        <v>#N/A</v>
      </c>
      <c r="AB58" s="6" t="e">
        <f>INDEX(allsections[[S]:[Order]],MATCH(Y58,allsections[SGUID],0),3)</f>
        <v>#N/A</v>
      </c>
      <c r="AC58" s="11" t="s">
        <v>1897</v>
      </c>
    </row>
    <row r="59" spans="1:29" x14ac:dyDescent="0.25">
      <c r="A59" t="s">
        <v>1898</v>
      </c>
      <c r="B59" t="s">
        <v>1899</v>
      </c>
      <c r="C59" s="9" t="s">
        <v>1676</v>
      </c>
      <c r="D59">
        <v>9</v>
      </c>
      <c r="P59" t="s">
        <v>49</v>
      </c>
      <c r="Q59" t="s">
        <v>50</v>
      </c>
      <c r="R59" s="6" t="str">
        <f t="shared" si="0"/>
        <v>61TDaidZRAGqCBPGs8ha8G5TX5THcQM5Np1uQ5ItrWLM</v>
      </c>
      <c r="S59" s="6">
        <f>INDEX(allsections[[S]:[Order]],MATCH(P59,allsections[SGUID],0),3)</f>
        <v>25</v>
      </c>
      <c r="T59" s="6">
        <f>INDEX(allsections[[S]:[Order]],MATCH(Q59,allsections[SGUID],0),3)</f>
        <v>2501</v>
      </c>
      <c r="U59" t="str">
        <f>IF(sectionsubsection[[#This Row],[Schon da?]]=1,INDEX(sectionsubsection_download[],MATCH(sectionsubsection[[#This Row],[Title]],sectionsubsection_download[Title],0),6),INDEX(sectionsubsection10[],MATCH(sectionsubsection[[#This Row],[Title]],sectionsubsection10[Title],0),6))</f>
        <v>iRZqmNFK3RvDpleWESvWD</v>
      </c>
      <c r="V59">
        <f>COUNTIF(Z:Z,sectionsubsection[[#This Row],[Title]])</f>
        <v>1</v>
      </c>
      <c r="X59" s="8"/>
      <c r="Y59" s="6"/>
      <c r="Z59" s="6" t="s">
        <v>1900</v>
      </c>
      <c r="AA59" s="6" t="e">
        <f>INDEX(allsections[[S]:[Order]],MATCH(X59,allsections[SGUID],0),3)</f>
        <v>#N/A</v>
      </c>
      <c r="AB59" s="6" t="e">
        <f>INDEX(allsections[[S]:[Order]],MATCH(Y59,allsections[SGUID],0),3)</f>
        <v>#N/A</v>
      </c>
      <c r="AC59" s="6" t="s">
        <v>1901</v>
      </c>
    </row>
    <row r="60" spans="1:29" ht="409.5" x14ac:dyDescent="0.25">
      <c r="A60" t="s">
        <v>1902</v>
      </c>
      <c r="B60" t="s">
        <v>1903</v>
      </c>
      <c r="C60" s="9" t="s">
        <v>1904</v>
      </c>
      <c r="D60">
        <v>9</v>
      </c>
      <c r="P60" t="s">
        <v>49</v>
      </c>
      <c r="Q60" t="s">
        <v>50</v>
      </c>
      <c r="R60" s="6" t="str">
        <f t="shared" si="0"/>
        <v>61TDaidZRAGqCBPGs8ha8G5TX5THcQM5Np1uQ5ItrWLM</v>
      </c>
      <c r="S60" s="6">
        <f>INDEX(allsections[[S]:[Order]],MATCH(P60,allsections[SGUID],0),3)</f>
        <v>25</v>
      </c>
      <c r="T60" s="6">
        <f>INDEX(allsections[[S]:[Order]],MATCH(Q60,allsections[SGUID],0),3)</f>
        <v>2501</v>
      </c>
      <c r="U60" t="str">
        <f>IF(sectionsubsection[[#This Row],[Schon da?]]=1,INDEX(sectionsubsection_download[],MATCH(sectionsubsection[[#This Row],[Title]],sectionsubsection_download[Title],0),6),INDEX(sectionsubsection10[],MATCH(sectionsubsection[[#This Row],[Title]],sectionsubsection10[Title],0),6))</f>
        <v>iRZqmNFK3RvDpleWESvWD</v>
      </c>
      <c r="V60">
        <f>COUNTIF(Z:Z,sectionsubsection[[#This Row],[Title]])</f>
        <v>1</v>
      </c>
      <c r="X60" s="10"/>
      <c r="Y60" s="11"/>
      <c r="Z60" s="6" t="s">
        <v>1905</v>
      </c>
      <c r="AA60" s="6" t="e">
        <f>INDEX(allsections[[S]:[Order]],MATCH(X60,allsections[SGUID],0),3)</f>
        <v>#N/A</v>
      </c>
      <c r="AB60" s="6" t="e">
        <f>INDEX(allsections[[S]:[Order]],MATCH(Y60,allsections[SGUID],0),3)</f>
        <v>#N/A</v>
      </c>
      <c r="AC60" s="11" t="s">
        <v>1906</v>
      </c>
    </row>
    <row r="61" spans="1:29" ht="105" x14ac:dyDescent="0.25">
      <c r="A61" t="s">
        <v>58</v>
      </c>
      <c r="B61" s="9" t="s">
        <v>1907</v>
      </c>
      <c r="C61" s="9" t="s">
        <v>1676</v>
      </c>
      <c r="D61">
        <v>9</v>
      </c>
      <c r="P61" t="s">
        <v>49</v>
      </c>
      <c r="Q61" t="s">
        <v>50</v>
      </c>
      <c r="R61" s="6" t="str">
        <f t="shared" si="0"/>
        <v>61TDaidZRAGqCBPGs8ha8G5TX5THcQM5Np1uQ5ItrWLM</v>
      </c>
      <c r="S61" s="6">
        <f>INDEX(allsections[[S]:[Order]],MATCH(P61,allsections[SGUID],0),3)</f>
        <v>25</v>
      </c>
      <c r="T61" s="6">
        <f>INDEX(allsections[[S]:[Order]],MATCH(Q61,allsections[SGUID],0),3)</f>
        <v>2501</v>
      </c>
      <c r="U61" t="str">
        <f>IF(sectionsubsection[[#This Row],[Schon da?]]=1,INDEX(sectionsubsection_download[],MATCH(sectionsubsection[[#This Row],[Title]],sectionsubsection_download[Title],0),6),INDEX(sectionsubsection10[],MATCH(sectionsubsection[[#This Row],[Title]],sectionsubsection10[Title],0),6))</f>
        <v>iRZqmNFK3RvDpleWESvWD</v>
      </c>
      <c r="V61">
        <f>COUNTIF(Z:Z,sectionsubsection[[#This Row],[Title]])</f>
        <v>1</v>
      </c>
      <c r="X61" s="8"/>
      <c r="Y61" s="6"/>
      <c r="Z61" s="6" t="s">
        <v>1908</v>
      </c>
      <c r="AA61" s="6" t="e">
        <f>INDEX(allsections[[S]:[Order]],MATCH(X61,allsections[SGUID],0),3)</f>
        <v>#N/A</v>
      </c>
      <c r="AB61" s="6" t="e">
        <f>INDEX(allsections[[S]:[Order]],MATCH(Y61,allsections[SGUID],0),3)</f>
        <v>#N/A</v>
      </c>
      <c r="AC61" s="6" t="s">
        <v>1909</v>
      </c>
    </row>
    <row r="62" spans="1:29" ht="75" x14ac:dyDescent="0.25">
      <c r="A62" t="s">
        <v>1910</v>
      </c>
      <c r="B62" s="9" t="s">
        <v>1911</v>
      </c>
      <c r="C62" s="9"/>
      <c r="D62">
        <v>9</v>
      </c>
      <c r="P62" t="s">
        <v>556</v>
      </c>
      <c r="Q62" t="s">
        <v>557</v>
      </c>
      <c r="R62" s="6" t="str">
        <f t="shared" si="0"/>
        <v>1YbYgCwF5emApZVepFq1X12fdp0291AK18VPCACdP0xw</v>
      </c>
      <c r="S62" s="6">
        <f>INDEX(allsections[[S]:[Order]],MATCH(P62,allsections[SGUID],0),3)</f>
        <v>24</v>
      </c>
      <c r="T62" s="6">
        <f>INDEX(allsections[[S]:[Order]],MATCH(Q62,allsections[SGUID],0),3)</f>
        <v>2402</v>
      </c>
      <c r="U62" t="str">
        <f>IF(sectionsubsection[[#This Row],[Schon da?]]=1,INDEX(sectionsubsection_download[],MATCH(sectionsubsection[[#This Row],[Title]],sectionsubsection_download[Title],0),6),INDEX(sectionsubsection10[],MATCH(sectionsubsection[[#This Row],[Title]],sectionsubsection10[Title],0),6))</f>
        <v>2jMIlVn1YjTp2J7QpgwC0e</v>
      </c>
      <c r="V62">
        <f>COUNTIF(Z:Z,sectionsubsection[[#This Row],[Title]])</f>
        <v>1</v>
      </c>
      <c r="X62" s="10"/>
      <c r="Y62" s="11"/>
      <c r="Z62" s="6" t="s">
        <v>1912</v>
      </c>
      <c r="AA62" s="6" t="e">
        <f>INDEX(allsections[[S]:[Order]],MATCH(X62,allsections[SGUID],0),3)</f>
        <v>#N/A</v>
      </c>
      <c r="AB62" s="6" t="e">
        <f>INDEX(allsections[[S]:[Order]],MATCH(Y62,allsections[SGUID],0),3)</f>
        <v>#N/A</v>
      </c>
      <c r="AC62" s="11" t="s">
        <v>1913</v>
      </c>
    </row>
    <row r="63" spans="1:29" x14ac:dyDescent="0.25">
      <c r="A63" t="s">
        <v>1914</v>
      </c>
      <c r="B63" s="9" t="s">
        <v>1915</v>
      </c>
      <c r="C63" s="9" t="s">
        <v>1676</v>
      </c>
      <c r="D63">
        <v>9</v>
      </c>
      <c r="P63" t="s">
        <v>556</v>
      </c>
      <c r="Q63" t="s">
        <v>557</v>
      </c>
      <c r="R63" s="6" t="str">
        <f t="shared" si="0"/>
        <v>1YbYgCwF5emApZVepFq1X12fdp0291AK18VPCACdP0xw</v>
      </c>
      <c r="S63" s="6">
        <f>INDEX(allsections[[S]:[Order]],MATCH(P63,allsections[SGUID],0),3)</f>
        <v>24</v>
      </c>
      <c r="T63" s="6">
        <f>INDEX(allsections[[S]:[Order]],MATCH(Q63,allsections[SGUID],0),3)</f>
        <v>2402</v>
      </c>
      <c r="U63" t="str">
        <f>IF(sectionsubsection[[#This Row],[Schon da?]]=1,INDEX(sectionsubsection_download[],MATCH(sectionsubsection[[#This Row],[Title]],sectionsubsection_download[Title],0),6),INDEX(sectionsubsection10[],MATCH(sectionsubsection[[#This Row],[Title]],sectionsubsection10[Title],0),6))</f>
        <v>2jMIlVn1YjTp2J7QpgwC0e</v>
      </c>
      <c r="V63">
        <f>COUNTIF(Z:Z,sectionsubsection[[#This Row],[Title]])</f>
        <v>1</v>
      </c>
      <c r="X63" s="8"/>
      <c r="Y63" s="6"/>
      <c r="Z63" s="6" t="s">
        <v>1916</v>
      </c>
      <c r="AA63" s="6" t="e">
        <f>INDEX(allsections[[S]:[Order]],MATCH(X63,allsections[SGUID],0),3)</f>
        <v>#N/A</v>
      </c>
      <c r="AB63" s="6" t="e">
        <f>INDEX(allsections[[S]:[Order]],MATCH(Y63,allsections[SGUID],0),3)</f>
        <v>#N/A</v>
      </c>
      <c r="AC63" s="6" t="s">
        <v>1917</v>
      </c>
    </row>
    <row r="64" spans="1:29" ht="150" x14ac:dyDescent="0.25">
      <c r="A64" t="s">
        <v>1918</v>
      </c>
      <c r="B64" s="9" t="s">
        <v>1919</v>
      </c>
      <c r="C64" s="9" t="s">
        <v>1676</v>
      </c>
      <c r="D64">
        <v>9</v>
      </c>
      <c r="P64" t="s">
        <v>556</v>
      </c>
      <c r="Q64" t="s">
        <v>595</v>
      </c>
      <c r="R64" s="6" t="str">
        <f t="shared" si="0"/>
        <v>1YbYgCwF5emApZVepFq1X175ZhDFwSi67hTEERmDGpdT</v>
      </c>
      <c r="S64" s="6">
        <f>INDEX(allsections[[S]:[Order]],MATCH(P64,allsections[SGUID],0),3)</f>
        <v>24</v>
      </c>
      <c r="T64" s="6">
        <f>INDEX(allsections[[S]:[Order]],MATCH(Q64,allsections[SGUID],0),3)</f>
        <v>2401</v>
      </c>
      <c r="U64" t="str">
        <f>IF(sectionsubsection[[#This Row],[Schon da?]]=1,INDEX(sectionsubsection_download[],MATCH(sectionsubsection[[#This Row],[Title]],sectionsubsection_download[Title],0),6),INDEX(sectionsubsection10[],MATCH(sectionsubsection[[#This Row],[Title]],sectionsubsection10[Title],0),6))</f>
        <v>2fxuNtMikwq4pGJPm9UHmp</v>
      </c>
      <c r="V64">
        <f>COUNTIF(Z:Z,sectionsubsection[[#This Row],[Title]])</f>
        <v>1</v>
      </c>
      <c r="X64" s="10"/>
      <c r="Y64" s="11"/>
      <c r="Z64" s="6" t="s">
        <v>1920</v>
      </c>
      <c r="AA64" s="6" t="e">
        <f>INDEX(allsections[[S]:[Order]],MATCH(X64,allsections[SGUID],0),3)</f>
        <v>#N/A</v>
      </c>
      <c r="AB64" s="6" t="e">
        <f>INDEX(allsections[[S]:[Order]],MATCH(Y64,allsections[SGUID],0),3)</f>
        <v>#N/A</v>
      </c>
      <c r="AC64" s="11" t="s">
        <v>1921</v>
      </c>
    </row>
    <row r="65" spans="1:29" x14ac:dyDescent="0.25">
      <c r="A65" t="s">
        <v>457</v>
      </c>
      <c r="B65" t="s">
        <v>1922</v>
      </c>
      <c r="C65" s="9" t="s">
        <v>1676</v>
      </c>
      <c r="D65">
        <v>10</v>
      </c>
      <c r="P65" t="s">
        <v>556</v>
      </c>
      <c r="Q65" t="s">
        <v>595</v>
      </c>
      <c r="R65" s="6" t="str">
        <f t="shared" si="0"/>
        <v>1YbYgCwF5emApZVepFq1X175ZhDFwSi67hTEERmDGpdT</v>
      </c>
      <c r="S65" s="6">
        <f>INDEX(allsections[[S]:[Order]],MATCH(P65,allsections[SGUID],0),3)</f>
        <v>24</v>
      </c>
      <c r="T65" s="6">
        <f>INDEX(allsections[[S]:[Order]],MATCH(Q65,allsections[SGUID],0),3)</f>
        <v>2401</v>
      </c>
      <c r="U65" t="str">
        <f>IF(sectionsubsection[[#This Row],[Schon da?]]=1,INDEX(sectionsubsection_download[],MATCH(sectionsubsection[[#This Row],[Title]],sectionsubsection_download[Title],0),6),INDEX(sectionsubsection10[],MATCH(sectionsubsection[[#This Row],[Title]],sectionsubsection10[Title],0),6))</f>
        <v>2fxuNtMikwq4pGJPm9UHmp</v>
      </c>
      <c r="V65">
        <f>COUNTIF(Z:Z,sectionsubsection[[#This Row],[Title]])</f>
        <v>1</v>
      </c>
      <c r="X65" s="8"/>
      <c r="Y65" s="6"/>
      <c r="Z65" s="6" t="s">
        <v>1923</v>
      </c>
      <c r="AA65" s="6" t="e">
        <f>INDEX(allsections[[S]:[Order]],MATCH(X65,allsections[SGUID],0),3)</f>
        <v>#N/A</v>
      </c>
      <c r="AB65" s="6" t="e">
        <f>INDEX(allsections[[S]:[Order]],MATCH(Y65,allsections[SGUID],0),3)</f>
        <v>#N/A</v>
      </c>
      <c r="AC65" s="6" t="s">
        <v>1924</v>
      </c>
    </row>
    <row r="66" spans="1:29" x14ac:dyDescent="0.25">
      <c r="A66" t="s">
        <v>1925</v>
      </c>
      <c r="B66" t="s">
        <v>1926</v>
      </c>
      <c r="C66" s="9" t="s">
        <v>1676</v>
      </c>
      <c r="D66">
        <v>10</v>
      </c>
      <c r="P66" t="s">
        <v>556</v>
      </c>
      <c r="Q66" t="s">
        <v>595</v>
      </c>
      <c r="R66" s="6" t="str">
        <f t="shared" si="0"/>
        <v>1YbYgCwF5emApZVepFq1X175ZhDFwSi67hTEERmDGpdT</v>
      </c>
      <c r="S66" s="6">
        <f>INDEX(allsections[[S]:[Order]],MATCH(P66,allsections[SGUID],0),3)</f>
        <v>24</v>
      </c>
      <c r="T66" s="6">
        <f>INDEX(allsections[[S]:[Order]],MATCH(Q66,allsections[SGUID],0),3)</f>
        <v>2401</v>
      </c>
      <c r="U66" t="str">
        <f>IF(sectionsubsection[[#This Row],[Schon da?]]=1,INDEX(sectionsubsection_download[],MATCH(sectionsubsection[[#This Row],[Title]],sectionsubsection_download[Title],0),6),INDEX(sectionsubsection10[],MATCH(sectionsubsection[[#This Row],[Title]],sectionsubsection10[Title],0),6))</f>
        <v>2fxuNtMikwq4pGJPm9UHmp</v>
      </c>
      <c r="V66">
        <f>COUNTIF(Z:Z,sectionsubsection[[#This Row],[Title]])</f>
        <v>1</v>
      </c>
      <c r="X66" s="10"/>
      <c r="Y66" s="11"/>
      <c r="Z66" s="6" t="s">
        <v>1927</v>
      </c>
      <c r="AA66" s="6" t="e">
        <f>INDEX(allsections[[S]:[Order]],MATCH(X66,allsections[SGUID],0),3)</f>
        <v>#N/A</v>
      </c>
      <c r="AB66" s="6" t="e">
        <f>INDEX(allsections[[S]:[Order]],MATCH(Y66,allsections[SGUID],0),3)</f>
        <v>#N/A</v>
      </c>
      <c r="AC66" s="11" t="s">
        <v>1928</v>
      </c>
    </row>
    <row r="67" spans="1:29" ht="409.5" x14ac:dyDescent="0.25">
      <c r="A67" t="s">
        <v>1929</v>
      </c>
      <c r="B67" s="9" t="s">
        <v>1930</v>
      </c>
      <c r="C67" s="9" t="s">
        <v>1931</v>
      </c>
      <c r="D67">
        <v>10</v>
      </c>
      <c r="P67" t="s">
        <v>556</v>
      </c>
      <c r="Q67" t="s">
        <v>595</v>
      </c>
      <c r="R67" s="6" t="str">
        <f t="shared" ref="R67:R130" si="1">P67&amp;Q67</f>
        <v>1YbYgCwF5emApZVepFq1X175ZhDFwSi67hTEERmDGpdT</v>
      </c>
      <c r="S67" s="6">
        <f>INDEX(allsections[[S]:[Order]],MATCH(P67,allsections[SGUID],0),3)</f>
        <v>24</v>
      </c>
      <c r="T67" s="6">
        <f>INDEX(allsections[[S]:[Order]],MATCH(Q67,allsections[SGUID],0),3)</f>
        <v>2401</v>
      </c>
      <c r="U67" t="str">
        <f>IF(sectionsubsection[[#This Row],[Schon da?]]=1,INDEX(sectionsubsection_download[],MATCH(sectionsubsection[[#This Row],[Title]],sectionsubsection_download[Title],0),6),INDEX(sectionsubsection10[],MATCH(sectionsubsection[[#This Row],[Title]],sectionsubsection10[Title],0),6))</f>
        <v>2fxuNtMikwq4pGJPm9UHmp</v>
      </c>
      <c r="V67">
        <f>COUNTIF(Z:Z,sectionsubsection[[#This Row],[Title]])</f>
        <v>1</v>
      </c>
      <c r="X67" s="8"/>
      <c r="Y67" s="6"/>
      <c r="Z67" s="6" t="s">
        <v>1932</v>
      </c>
      <c r="AA67" s="6" t="e">
        <f>INDEX(allsections[[S]:[Order]],MATCH(X67,allsections[SGUID],0),3)</f>
        <v>#N/A</v>
      </c>
      <c r="AB67" s="6" t="e">
        <f>INDEX(allsections[[S]:[Order]],MATCH(Y67,allsections[SGUID],0),3)</f>
        <v>#N/A</v>
      </c>
      <c r="AC67" s="6" t="s">
        <v>1933</v>
      </c>
    </row>
    <row r="68" spans="1:29" ht="45" x14ac:dyDescent="0.25">
      <c r="A68" t="s">
        <v>1934</v>
      </c>
      <c r="B68" s="9" t="s">
        <v>1935</v>
      </c>
      <c r="C68" s="9"/>
      <c r="D68">
        <v>10</v>
      </c>
      <c r="P68" t="s">
        <v>523</v>
      </c>
      <c r="Q68" t="s">
        <v>549</v>
      </c>
      <c r="R68" s="6" t="str">
        <f t="shared" si="1"/>
        <v>6inH5pgUJeX8hyB3EYnjvL4WvVgaj0DmqytcECbsfj85</v>
      </c>
      <c r="S68" s="6">
        <f>INDEX(allsections[[S]:[Order]],MATCH(P68,allsections[SGUID],0),3)</f>
        <v>22</v>
      </c>
      <c r="T68" s="6">
        <f>INDEX(allsections[[S]:[Order]],MATCH(Q68,allsections[SGUID],0),3)</f>
        <v>2203</v>
      </c>
      <c r="U68" t="str">
        <f>IF(sectionsubsection[[#This Row],[Schon da?]]=1,INDEX(sectionsubsection_download[],MATCH(sectionsubsection[[#This Row],[Title]],sectionsubsection_download[Title],0),6),INDEX(sectionsubsection10[],MATCH(sectionsubsection[[#This Row],[Title]],sectionsubsection10[Title],0),6))</f>
        <v>LBOB0pVTmEHC3zp2yT9uB</v>
      </c>
      <c r="V68">
        <f>COUNTIF(Z:Z,sectionsubsection[[#This Row],[Title]])</f>
        <v>1</v>
      </c>
      <c r="X68" s="10"/>
      <c r="Y68" s="11"/>
      <c r="Z68" s="6" t="s">
        <v>1936</v>
      </c>
      <c r="AA68" s="6" t="e">
        <f>INDEX(allsections[[S]:[Order]],MATCH(X68,allsections[SGUID],0),3)</f>
        <v>#N/A</v>
      </c>
      <c r="AB68" s="6" t="e">
        <f>INDEX(allsections[[S]:[Order]],MATCH(Y68,allsections[SGUID],0),3)</f>
        <v>#N/A</v>
      </c>
      <c r="AC68" s="11" t="s">
        <v>1937</v>
      </c>
    </row>
    <row r="69" spans="1:29" ht="120" x14ac:dyDescent="0.25">
      <c r="A69" t="s">
        <v>1938</v>
      </c>
      <c r="B69" s="9" t="s">
        <v>1939</v>
      </c>
      <c r="C69" s="9" t="s">
        <v>1676</v>
      </c>
      <c r="D69">
        <v>10</v>
      </c>
      <c r="P69" t="s">
        <v>523</v>
      </c>
      <c r="Q69" t="s">
        <v>549</v>
      </c>
      <c r="R69" s="6" t="str">
        <f t="shared" si="1"/>
        <v>6inH5pgUJeX8hyB3EYnjvL4WvVgaj0DmqytcECbsfj85</v>
      </c>
      <c r="S69" s="6">
        <f>INDEX(allsections[[S]:[Order]],MATCH(P69,allsections[SGUID],0),3)</f>
        <v>22</v>
      </c>
      <c r="T69" s="6">
        <f>INDEX(allsections[[S]:[Order]],MATCH(Q69,allsections[SGUID],0),3)</f>
        <v>2203</v>
      </c>
      <c r="U69" t="str">
        <f>IF(sectionsubsection[[#This Row],[Schon da?]]=1,INDEX(sectionsubsection_download[],MATCH(sectionsubsection[[#This Row],[Title]],sectionsubsection_download[Title],0),6),INDEX(sectionsubsection10[],MATCH(sectionsubsection[[#This Row],[Title]],sectionsubsection10[Title],0),6))</f>
        <v>LBOB0pVTmEHC3zp2yT9uB</v>
      </c>
      <c r="V69">
        <f>COUNTIF(Z:Z,sectionsubsection[[#This Row],[Title]])</f>
        <v>1</v>
      </c>
      <c r="X69" s="8"/>
      <c r="Y69" s="6"/>
      <c r="Z69" s="6" t="s">
        <v>1940</v>
      </c>
      <c r="AA69" s="6" t="e">
        <f>INDEX(allsections[[S]:[Order]],MATCH(X69,allsections[SGUID],0),3)</f>
        <v>#N/A</v>
      </c>
      <c r="AB69" s="6" t="e">
        <f>INDEX(allsections[[S]:[Order]],MATCH(Y69,allsections[SGUID],0),3)</f>
        <v>#N/A</v>
      </c>
      <c r="AC69" s="6" t="s">
        <v>1941</v>
      </c>
    </row>
    <row r="70" spans="1:29" ht="30" x14ac:dyDescent="0.25">
      <c r="A70" t="s">
        <v>1942</v>
      </c>
      <c r="B70" s="9" t="s">
        <v>1943</v>
      </c>
      <c r="C70" s="9" t="s">
        <v>1676</v>
      </c>
      <c r="D70">
        <v>10</v>
      </c>
      <c r="P70" t="s">
        <v>523</v>
      </c>
      <c r="Q70" t="s">
        <v>549</v>
      </c>
      <c r="R70" s="6" t="str">
        <f t="shared" si="1"/>
        <v>6inH5pgUJeX8hyB3EYnjvL4WvVgaj0DmqytcECbsfj85</v>
      </c>
      <c r="S70" s="6">
        <f>INDEX(allsections[[S]:[Order]],MATCH(P70,allsections[SGUID],0),3)</f>
        <v>22</v>
      </c>
      <c r="T70" s="6">
        <f>INDEX(allsections[[S]:[Order]],MATCH(Q70,allsections[SGUID],0),3)</f>
        <v>2203</v>
      </c>
      <c r="U70" t="str">
        <f>IF(sectionsubsection[[#This Row],[Schon da?]]=1,INDEX(sectionsubsection_download[],MATCH(sectionsubsection[[#This Row],[Title]],sectionsubsection_download[Title],0),6),INDEX(sectionsubsection10[],MATCH(sectionsubsection[[#This Row],[Title]],sectionsubsection10[Title],0),6))</f>
        <v>LBOB0pVTmEHC3zp2yT9uB</v>
      </c>
      <c r="V70">
        <f>COUNTIF(Z:Z,sectionsubsection[[#This Row],[Title]])</f>
        <v>1</v>
      </c>
      <c r="X70" s="10"/>
      <c r="Y70" s="11"/>
      <c r="Z70" s="6" t="s">
        <v>1944</v>
      </c>
      <c r="AA70" s="6" t="e">
        <f>INDEX(allsections[[S]:[Order]],MATCH(X70,allsections[SGUID],0),3)</f>
        <v>#N/A</v>
      </c>
      <c r="AB70" s="6" t="e">
        <f>INDEX(allsections[[S]:[Order]],MATCH(Y70,allsections[SGUID],0),3)</f>
        <v>#N/A</v>
      </c>
      <c r="AC70" s="11" t="s">
        <v>1945</v>
      </c>
    </row>
    <row r="71" spans="1:29" x14ac:dyDescent="0.25">
      <c r="A71" t="s">
        <v>406</v>
      </c>
      <c r="B71" t="s">
        <v>1946</v>
      </c>
      <c r="C71" s="9" t="s">
        <v>1676</v>
      </c>
      <c r="D71">
        <v>11</v>
      </c>
      <c r="P71" t="s">
        <v>523</v>
      </c>
      <c r="Q71" t="s">
        <v>638</v>
      </c>
      <c r="R71" s="6" t="str">
        <f t="shared" si="1"/>
        <v>6inH5pgUJeX8hyB3EYnjvL2lcjWDd2pC4Mxvjx89tTP3</v>
      </c>
      <c r="S71" s="6">
        <f>INDEX(allsections[[S]:[Order]],MATCH(P71,allsections[SGUID],0),3)</f>
        <v>22</v>
      </c>
      <c r="T71" s="6">
        <f>INDEX(allsections[[S]:[Order]],MATCH(Q71,allsections[SGUID],0),3)</f>
        <v>2202</v>
      </c>
      <c r="U71" t="str">
        <f>IF(sectionsubsection[[#This Row],[Schon da?]]=1,INDEX(sectionsubsection_download[],MATCH(sectionsubsection[[#This Row],[Title]],sectionsubsection_download[Title],0),6),INDEX(sectionsubsection10[],MATCH(sectionsubsection[[#This Row],[Title]],sectionsubsection10[Title],0),6))</f>
        <v>4b75QxZajdtzw35yuJYzax</v>
      </c>
      <c r="V71">
        <f>COUNTIF(Z:Z,sectionsubsection[[#This Row],[Title]])</f>
        <v>1</v>
      </c>
      <c r="X71" s="8"/>
      <c r="Y71" s="6"/>
      <c r="Z71" s="6" t="s">
        <v>1947</v>
      </c>
      <c r="AA71" s="6" t="e">
        <f>INDEX(allsections[[S]:[Order]],MATCH(X71,allsections[SGUID],0),3)</f>
        <v>#N/A</v>
      </c>
      <c r="AB71" s="6" t="e">
        <f>INDEX(allsections[[S]:[Order]],MATCH(Y71,allsections[SGUID],0),3)</f>
        <v>#N/A</v>
      </c>
      <c r="AC71" s="6" t="s">
        <v>1948</v>
      </c>
    </row>
    <row r="72" spans="1:29" x14ac:dyDescent="0.25">
      <c r="A72" t="s">
        <v>1949</v>
      </c>
      <c r="B72" t="s">
        <v>1950</v>
      </c>
      <c r="C72" s="9" t="s">
        <v>1676</v>
      </c>
      <c r="D72">
        <v>11</v>
      </c>
      <c r="P72" t="s">
        <v>523</v>
      </c>
      <c r="Q72" t="s">
        <v>638</v>
      </c>
      <c r="R72" s="6" t="str">
        <f t="shared" si="1"/>
        <v>6inH5pgUJeX8hyB3EYnjvL2lcjWDd2pC4Mxvjx89tTP3</v>
      </c>
      <c r="S72" s="6">
        <f>INDEX(allsections[[S]:[Order]],MATCH(P72,allsections[SGUID],0),3)</f>
        <v>22</v>
      </c>
      <c r="T72" s="6">
        <f>INDEX(allsections[[S]:[Order]],MATCH(Q72,allsections[SGUID],0),3)</f>
        <v>2202</v>
      </c>
      <c r="U72" t="str">
        <f>IF(sectionsubsection[[#This Row],[Schon da?]]=1,INDEX(sectionsubsection_download[],MATCH(sectionsubsection[[#This Row],[Title]],sectionsubsection_download[Title],0),6),INDEX(sectionsubsection10[],MATCH(sectionsubsection[[#This Row],[Title]],sectionsubsection10[Title],0),6))</f>
        <v>4b75QxZajdtzw35yuJYzax</v>
      </c>
      <c r="V72">
        <f>COUNTIF(Z:Z,sectionsubsection[[#This Row],[Title]])</f>
        <v>1</v>
      </c>
      <c r="X72" s="10"/>
      <c r="Y72" s="11"/>
      <c r="Z72" s="6" t="s">
        <v>1951</v>
      </c>
      <c r="AA72" s="6" t="e">
        <f>INDEX(allsections[[S]:[Order]],MATCH(X72,allsections[SGUID],0),3)</f>
        <v>#N/A</v>
      </c>
      <c r="AB72" s="6" t="e">
        <f>INDEX(allsections[[S]:[Order]],MATCH(Y72,allsections[SGUID],0),3)</f>
        <v>#N/A</v>
      </c>
      <c r="AC72" s="11" t="s">
        <v>1952</v>
      </c>
    </row>
    <row r="73" spans="1:29" ht="409.5" x14ac:dyDescent="0.25">
      <c r="A73" t="s">
        <v>1953</v>
      </c>
      <c r="B73" t="s">
        <v>1954</v>
      </c>
      <c r="C73" s="9" t="s">
        <v>1955</v>
      </c>
      <c r="D73">
        <v>11</v>
      </c>
      <c r="P73" t="s">
        <v>523</v>
      </c>
      <c r="Q73" t="s">
        <v>638</v>
      </c>
      <c r="R73" s="6" t="str">
        <f t="shared" si="1"/>
        <v>6inH5pgUJeX8hyB3EYnjvL2lcjWDd2pC4Mxvjx89tTP3</v>
      </c>
      <c r="S73" s="6">
        <f>INDEX(allsections[[S]:[Order]],MATCH(P73,allsections[SGUID],0),3)</f>
        <v>22</v>
      </c>
      <c r="T73" s="6">
        <f>INDEX(allsections[[S]:[Order]],MATCH(Q73,allsections[SGUID],0),3)</f>
        <v>2202</v>
      </c>
      <c r="U73" t="str">
        <f>IF(sectionsubsection[[#This Row],[Schon da?]]=1,INDEX(sectionsubsection_download[],MATCH(sectionsubsection[[#This Row],[Title]],sectionsubsection_download[Title],0),6),INDEX(sectionsubsection10[],MATCH(sectionsubsection[[#This Row],[Title]],sectionsubsection10[Title],0),6))</f>
        <v>4b75QxZajdtzw35yuJYzax</v>
      </c>
      <c r="V73">
        <f>COUNTIF(Z:Z,sectionsubsection[[#This Row],[Title]])</f>
        <v>1</v>
      </c>
      <c r="X73" s="8"/>
      <c r="Y73" s="6"/>
      <c r="Z73" s="6" t="s">
        <v>1956</v>
      </c>
      <c r="AA73" s="6" t="e">
        <f>INDEX(allsections[[S]:[Order]],MATCH(X73,allsections[SGUID],0),3)</f>
        <v>#N/A</v>
      </c>
      <c r="AB73" s="6" t="e">
        <f>INDEX(allsections[[S]:[Order]],MATCH(Y73,allsections[SGUID],0),3)</f>
        <v>#N/A</v>
      </c>
      <c r="AC73" s="6" t="s">
        <v>1957</v>
      </c>
    </row>
    <row r="74" spans="1:29" ht="90" x14ac:dyDescent="0.25">
      <c r="A74" t="s">
        <v>1958</v>
      </c>
      <c r="B74" s="9" t="s">
        <v>1959</v>
      </c>
      <c r="C74" s="9"/>
      <c r="D74">
        <v>11</v>
      </c>
      <c r="P74" t="s">
        <v>523</v>
      </c>
      <c r="Q74" t="s">
        <v>638</v>
      </c>
      <c r="R74" s="6" t="str">
        <f t="shared" si="1"/>
        <v>6inH5pgUJeX8hyB3EYnjvL2lcjWDd2pC4Mxvjx89tTP3</v>
      </c>
      <c r="S74" s="6">
        <f>INDEX(allsections[[S]:[Order]],MATCH(P74,allsections[SGUID],0),3)</f>
        <v>22</v>
      </c>
      <c r="T74" s="6">
        <f>INDEX(allsections[[S]:[Order]],MATCH(Q74,allsections[SGUID],0),3)</f>
        <v>2202</v>
      </c>
      <c r="U74" t="str">
        <f>IF(sectionsubsection[[#This Row],[Schon da?]]=1,INDEX(sectionsubsection_download[],MATCH(sectionsubsection[[#This Row],[Title]],sectionsubsection_download[Title],0),6),INDEX(sectionsubsection10[],MATCH(sectionsubsection[[#This Row],[Title]],sectionsubsection10[Title],0),6))</f>
        <v>4b75QxZajdtzw35yuJYzax</v>
      </c>
      <c r="V74">
        <f>COUNTIF(Z:Z,sectionsubsection[[#This Row],[Title]])</f>
        <v>1</v>
      </c>
      <c r="X74" s="10"/>
      <c r="Y74" s="11"/>
      <c r="Z74" s="6" t="s">
        <v>1960</v>
      </c>
      <c r="AA74" s="6" t="e">
        <f>INDEX(allsections[[S]:[Order]],MATCH(X74,allsections[SGUID],0),3)</f>
        <v>#N/A</v>
      </c>
      <c r="AB74" s="6" t="e">
        <f>INDEX(allsections[[S]:[Order]],MATCH(Y74,allsections[SGUID],0),3)</f>
        <v>#N/A</v>
      </c>
      <c r="AC74" s="11" t="s">
        <v>1961</v>
      </c>
    </row>
    <row r="75" spans="1:29" ht="90" x14ac:dyDescent="0.25">
      <c r="A75" t="s">
        <v>1962</v>
      </c>
      <c r="B75" s="9" t="s">
        <v>1963</v>
      </c>
      <c r="C75" s="9" t="s">
        <v>1676</v>
      </c>
      <c r="D75">
        <v>11</v>
      </c>
      <c r="P75" t="s">
        <v>523</v>
      </c>
      <c r="Q75" t="s">
        <v>638</v>
      </c>
      <c r="R75" s="6" t="str">
        <f t="shared" si="1"/>
        <v>6inH5pgUJeX8hyB3EYnjvL2lcjWDd2pC4Mxvjx89tTP3</v>
      </c>
      <c r="S75" s="6">
        <f>INDEX(allsections[[S]:[Order]],MATCH(P75,allsections[SGUID],0),3)</f>
        <v>22</v>
      </c>
      <c r="T75" s="6">
        <f>INDEX(allsections[[S]:[Order]],MATCH(Q75,allsections[SGUID],0),3)</f>
        <v>2202</v>
      </c>
      <c r="U75" t="str">
        <f>IF(sectionsubsection[[#This Row],[Schon da?]]=1,INDEX(sectionsubsection_download[],MATCH(sectionsubsection[[#This Row],[Title]],sectionsubsection_download[Title],0),6),INDEX(sectionsubsection10[],MATCH(sectionsubsection[[#This Row],[Title]],sectionsubsection10[Title],0),6))</f>
        <v>4b75QxZajdtzw35yuJYzax</v>
      </c>
      <c r="V75">
        <f>COUNTIF(Z:Z,sectionsubsection[[#This Row],[Title]])</f>
        <v>1</v>
      </c>
      <c r="X75" s="8"/>
      <c r="Y75" s="6"/>
      <c r="Z75" s="6" t="s">
        <v>1964</v>
      </c>
      <c r="AA75" s="6" t="e">
        <f>INDEX(allsections[[S]:[Order]],MATCH(X75,allsections[SGUID],0),3)</f>
        <v>#N/A</v>
      </c>
      <c r="AB75" s="6" t="e">
        <f>INDEX(allsections[[S]:[Order]],MATCH(Y75,allsections[SGUID],0),3)</f>
        <v>#N/A</v>
      </c>
      <c r="AC75" s="6" t="s">
        <v>1965</v>
      </c>
    </row>
    <row r="76" spans="1:29" ht="135" x14ac:dyDescent="0.25">
      <c r="A76" t="s">
        <v>1966</v>
      </c>
      <c r="B76" s="9" t="s">
        <v>1967</v>
      </c>
      <c r="C76" s="9" t="s">
        <v>1676</v>
      </c>
      <c r="D76">
        <v>11</v>
      </c>
      <c r="P76" t="s">
        <v>523</v>
      </c>
      <c r="Q76" t="s">
        <v>638</v>
      </c>
      <c r="R76" s="6" t="str">
        <f t="shared" si="1"/>
        <v>6inH5pgUJeX8hyB3EYnjvL2lcjWDd2pC4Mxvjx89tTP3</v>
      </c>
      <c r="S76" s="6">
        <f>INDEX(allsections[[S]:[Order]],MATCH(P76,allsections[SGUID],0),3)</f>
        <v>22</v>
      </c>
      <c r="T76" s="6">
        <f>INDEX(allsections[[S]:[Order]],MATCH(Q76,allsections[SGUID],0),3)</f>
        <v>2202</v>
      </c>
      <c r="U76" t="str">
        <f>IF(sectionsubsection[[#This Row],[Schon da?]]=1,INDEX(sectionsubsection_download[],MATCH(sectionsubsection[[#This Row],[Title]],sectionsubsection_download[Title],0),6),INDEX(sectionsubsection10[],MATCH(sectionsubsection[[#This Row],[Title]],sectionsubsection10[Title],0),6))</f>
        <v>4b75QxZajdtzw35yuJYzax</v>
      </c>
      <c r="V76">
        <f>COUNTIF(Z:Z,sectionsubsection[[#This Row],[Title]])</f>
        <v>1</v>
      </c>
      <c r="X76" s="10"/>
      <c r="Y76" s="11"/>
      <c r="Z76" s="6" t="s">
        <v>1968</v>
      </c>
      <c r="AA76" s="6" t="e">
        <f>INDEX(allsections[[S]:[Order]],MATCH(X76,allsections[SGUID],0),3)</f>
        <v>#N/A</v>
      </c>
      <c r="AB76" s="6" t="e">
        <f>INDEX(allsections[[S]:[Order]],MATCH(Y76,allsections[SGUID],0),3)</f>
        <v>#N/A</v>
      </c>
      <c r="AC76" s="11" t="s">
        <v>1969</v>
      </c>
    </row>
    <row r="77" spans="1:29" x14ac:dyDescent="0.25">
      <c r="A77" t="s">
        <v>1559</v>
      </c>
      <c r="B77" t="s">
        <v>1970</v>
      </c>
      <c r="C77" s="9" t="s">
        <v>1676</v>
      </c>
      <c r="D77">
        <v>12</v>
      </c>
      <c r="P77" t="s">
        <v>523</v>
      </c>
      <c r="Q77" t="s">
        <v>524</v>
      </c>
      <c r="R77" s="6" t="str">
        <f t="shared" si="1"/>
        <v>6inH5pgUJeX8hyB3EYnjvL3vLjIvLzmFDnyHGwp4sKjy</v>
      </c>
      <c r="S77" s="6">
        <f>INDEX(allsections[[S]:[Order]],MATCH(P77,allsections[SGUID],0),3)</f>
        <v>22</v>
      </c>
      <c r="T77" s="6">
        <f>INDEX(allsections[[S]:[Order]],MATCH(Q77,allsections[SGUID],0),3)</f>
        <v>2201</v>
      </c>
      <c r="U77" t="str">
        <f>IF(sectionsubsection[[#This Row],[Schon da?]]=1,INDEX(sectionsubsection_download[],MATCH(sectionsubsection[[#This Row],[Title]],sectionsubsection_download[Title],0),6),INDEX(sectionsubsection10[],MATCH(sectionsubsection[[#This Row],[Title]],sectionsubsection10[Title],0),6))</f>
        <v>2IpBpucJX7pJDK7yar4Pdz</v>
      </c>
      <c r="V77">
        <f>COUNTIF(Z:Z,sectionsubsection[[#This Row],[Title]])</f>
        <v>1</v>
      </c>
      <c r="X77" s="8"/>
      <c r="Y77" s="6"/>
      <c r="Z77" s="6" t="s">
        <v>1971</v>
      </c>
      <c r="AA77" s="6" t="e">
        <f>INDEX(allsections[[S]:[Order]],MATCH(X77,allsections[SGUID],0),3)</f>
        <v>#N/A</v>
      </c>
      <c r="AB77" s="6" t="e">
        <f>INDEX(allsections[[S]:[Order]],MATCH(Y77,allsections[SGUID],0),3)</f>
        <v>#N/A</v>
      </c>
      <c r="AC77" s="6" t="s">
        <v>1972</v>
      </c>
    </row>
    <row r="78" spans="1:29" x14ac:dyDescent="0.25">
      <c r="A78" t="s">
        <v>1973</v>
      </c>
      <c r="B78" t="s">
        <v>1974</v>
      </c>
      <c r="C78" s="9" t="s">
        <v>1676</v>
      </c>
      <c r="D78">
        <v>12</v>
      </c>
      <c r="P78" t="s">
        <v>523</v>
      </c>
      <c r="Q78" t="s">
        <v>524</v>
      </c>
      <c r="R78" s="6" t="str">
        <f t="shared" si="1"/>
        <v>6inH5pgUJeX8hyB3EYnjvL3vLjIvLzmFDnyHGwp4sKjy</v>
      </c>
      <c r="S78" s="6">
        <f>INDEX(allsections[[S]:[Order]],MATCH(P78,allsections[SGUID],0),3)</f>
        <v>22</v>
      </c>
      <c r="T78" s="6">
        <f>INDEX(allsections[[S]:[Order]],MATCH(Q78,allsections[SGUID],0),3)</f>
        <v>2201</v>
      </c>
      <c r="U78" t="str">
        <f>IF(sectionsubsection[[#This Row],[Schon da?]]=1,INDEX(sectionsubsection_download[],MATCH(sectionsubsection[[#This Row],[Title]],sectionsubsection_download[Title],0),6),INDEX(sectionsubsection10[],MATCH(sectionsubsection[[#This Row],[Title]],sectionsubsection10[Title],0),6))</f>
        <v>2IpBpucJX7pJDK7yar4Pdz</v>
      </c>
      <c r="V78">
        <f>COUNTIF(Z:Z,sectionsubsection[[#This Row],[Title]])</f>
        <v>1</v>
      </c>
      <c r="X78" s="10"/>
      <c r="Y78" s="11"/>
      <c r="Z78" s="6" t="s">
        <v>1975</v>
      </c>
      <c r="AA78" s="6" t="e">
        <f>INDEX(allsections[[S]:[Order]],MATCH(X78,allsections[SGUID],0),3)</f>
        <v>#N/A</v>
      </c>
      <c r="AB78" s="6" t="e">
        <f>INDEX(allsections[[S]:[Order]],MATCH(Y78,allsections[SGUID],0),3)</f>
        <v>#N/A</v>
      </c>
      <c r="AC78" s="11" t="s">
        <v>1976</v>
      </c>
    </row>
    <row r="79" spans="1:29" ht="409.5" x14ac:dyDescent="0.25">
      <c r="A79" t="s">
        <v>1977</v>
      </c>
      <c r="B79" t="s">
        <v>1978</v>
      </c>
      <c r="C79" s="9" t="s">
        <v>1979</v>
      </c>
      <c r="D79">
        <v>12</v>
      </c>
      <c r="P79" t="s">
        <v>523</v>
      </c>
      <c r="Q79" t="s">
        <v>524</v>
      </c>
      <c r="R79" s="6" t="str">
        <f t="shared" si="1"/>
        <v>6inH5pgUJeX8hyB3EYnjvL3vLjIvLzmFDnyHGwp4sKjy</v>
      </c>
      <c r="S79" s="6">
        <f>INDEX(allsections[[S]:[Order]],MATCH(P79,allsections[SGUID],0),3)</f>
        <v>22</v>
      </c>
      <c r="T79" s="6">
        <f>INDEX(allsections[[S]:[Order]],MATCH(Q79,allsections[SGUID],0),3)</f>
        <v>2201</v>
      </c>
      <c r="U79" t="str">
        <f>IF(sectionsubsection[[#This Row],[Schon da?]]=1,INDEX(sectionsubsection_download[],MATCH(sectionsubsection[[#This Row],[Title]],sectionsubsection_download[Title],0),6),INDEX(sectionsubsection10[],MATCH(sectionsubsection[[#This Row],[Title]],sectionsubsection10[Title],0),6))</f>
        <v>2IpBpucJX7pJDK7yar4Pdz</v>
      </c>
      <c r="V79">
        <f>COUNTIF(Z:Z,sectionsubsection[[#This Row],[Title]])</f>
        <v>1</v>
      </c>
      <c r="X79" s="8"/>
      <c r="Y79" s="6"/>
      <c r="Z79" s="6" t="s">
        <v>1980</v>
      </c>
      <c r="AA79" s="6" t="e">
        <f>INDEX(allsections[[S]:[Order]],MATCH(X79,allsections[SGUID],0),3)</f>
        <v>#N/A</v>
      </c>
      <c r="AB79" s="6" t="e">
        <f>INDEX(allsections[[S]:[Order]],MATCH(Y79,allsections[SGUID],0),3)</f>
        <v>#N/A</v>
      </c>
      <c r="AC79" s="6" t="s">
        <v>1981</v>
      </c>
    </row>
    <row r="80" spans="1:29" ht="60" x14ac:dyDescent="0.25">
      <c r="A80" t="s">
        <v>1982</v>
      </c>
      <c r="B80" s="9" t="s">
        <v>1983</v>
      </c>
      <c r="C80" s="9"/>
      <c r="D80">
        <v>12</v>
      </c>
      <c r="P80" t="s">
        <v>523</v>
      </c>
      <c r="Q80" t="s">
        <v>524</v>
      </c>
      <c r="R80" s="6" t="str">
        <f t="shared" si="1"/>
        <v>6inH5pgUJeX8hyB3EYnjvL3vLjIvLzmFDnyHGwp4sKjy</v>
      </c>
      <c r="S80" s="6">
        <f>INDEX(allsections[[S]:[Order]],MATCH(P80,allsections[SGUID],0),3)</f>
        <v>22</v>
      </c>
      <c r="T80" s="6">
        <f>INDEX(allsections[[S]:[Order]],MATCH(Q80,allsections[SGUID],0),3)</f>
        <v>2201</v>
      </c>
      <c r="U80" t="str">
        <f>IF(sectionsubsection[[#This Row],[Schon da?]]=1,INDEX(sectionsubsection_download[],MATCH(sectionsubsection[[#This Row],[Title]],sectionsubsection_download[Title],0),6),INDEX(sectionsubsection10[],MATCH(sectionsubsection[[#This Row],[Title]],sectionsubsection10[Title],0),6))</f>
        <v>2IpBpucJX7pJDK7yar4Pdz</v>
      </c>
      <c r="V80">
        <f>COUNTIF(Z:Z,sectionsubsection[[#This Row],[Title]])</f>
        <v>1</v>
      </c>
      <c r="X80" s="10"/>
      <c r="Y80" s="11"/>
      <c r="Z80" s="6" t="s">
        <v>1984</v>
      </c>
      <c r="AA80" s="6" t="e">
        <f>INDEX(allsections[[S]:[Order]],MATCH(X80,allsections[SGUID],0),3)</f>
        <v>#N/A</v>
      </c>
      <c r="AB80" s="6" t="e">
        <f>INDEX(allsections[[S]:[Order]],MATCH(Y80,allsections[SGUID],0),3)</f>
        <v>#N/A</v>
      </c>
      <c r="AC80" s="11" t="s">
        <v>1985</v>
      </c>
    </row>
    <row r="81" spans="1:29" ht="60" x14ac:dyDescent="0.25">
      <c r="A81" t="s">
        <v>1986</v>
      </c>
      <c r="B81" s="9" t="s">
        <v>1987</v>
      </c>
      <c r="C81" s="9" t="s">
        <v>1676</v>
      </c>
      <c r="D81">
        <v>12</v>
      </c>
      <c r="P81" t="s">
        <v>576</v>
      </c>
      <c r="Q81" t="s">
        <v>59</v>
      </c>
      <c r="R81" s="6" t="str">
        <f t="shared" si="1"/>
        <v>4Igs0TcvRtcZaLqERpBzyw5TvyR0UgB0EOmnMkFaZftX</v>
      </c>
      <c r="S81" s="6">
        <f>INDEX(allsections[[S]:[Order]],MATCH(P81,allsections[SGUID],0),3)</f>
        <v>21</v>
      </c>
      <c r="T81" s="6">
        <f>INDEX(allsections[[S]:[Order]],MATCH(Q81,allsections[SGUID],0),3)</f>
        <v>0</v>
      </c>
      <c r="U81" t="str">
        <f>IF(sectionsubsection[[#This Row],[Schon da?]]=1,INDEX(sectionsubsection_download[],MATCH(sectionsubsection[[#This Row],[Title]],sectionsubsection_download[Title],0),6),INDEX(sectionsubsection10[],MATCH(sectionsubsection[[#This Row],[Title]],sectionsubsection10[Title],0),6))</f>
        <v>59QewLUkUiVzPdGlfgu21o</v>
      </c>
      <c r="V81">
        <f>COUNTIF(Z:Z,sectionsubsection[[#This Row],[Title]])</f>
        <v>1</v>
      </c>
      <c r="X81" s="8"/>
      <c r="Y81" s="6"/>
      <c r="Z81" s="6" t="s">
        <v>1988</v>
      </c>
      <c r="AA81" s="6" t="e">
        <f>INDEX(allsections[[S]:[Order]],MATCH(X81,allsections[SGUID],0),3)</f>
        <v>#N/A</v>
      </c>
      <c r="AB81" s="6" t="e">
        <f>INDEX(allsections[[S]:[Order]],MATCH(Y81,allsections[SGUID],0),3)</f>
        <v>#N/A</v>
      </c>
      <c r="AC81" s="6" t="s">
        <v>1989</v>
      </c>
    </row>
    <row r="82" spans="1:29" ht="75" x14ac:dyDescent="0.25">
      <c r="A82" t="s">
        <v>1990</v>
      </c>
      <c r="B82" s="9" t="s">
        <v>1991</v>
      </c>
      <c r="C82" s="9" t="s">
        <v>1676</v>
      </c>
      <c r="D82">
        <v>12</v>
      </c>
      <c r="P82" t="s">
        <v>576</v>
      </c>
      <c r="Q82" t="s">
        <v>59</v>
      </c>
      <c r="R82" s="6" t="str">
        <f t="shared" si="1"/>
        <v>4Igs0TcvRtcZaLqERpBzyw5TvyR0UgB0EOmnMkFaZftX</v>
      </c>
      <c r="S82" s="6">
        <f>INDEX(allsections[[S]:[Order]],MATCH(P82,allsections[SGUID],0),3)</f>
        <v>21</v>
      </c>
      <c r="T82" s="6">
        <f>INDEX(allsections[[S]:[Order]],MATCH(Q82,allsections[SGUID],0),3)</f>
        <v>0</v>
      </c>
      <c r="U82" t="str">
        <f>IF(sectionsubsection[[#This Row],[Schon da?]]=1,INDEX(sectionsubsection_download[],MATCH(sectionsubsection[[#This Row],[Title]],sectionsubsection_download[Title],0),6),INDEX(sectionsubsection10[],MATCH(sectionsubsection[[#This Row],[Title]],sectionsubsection10[Title],0),6))</f>
        <v>59QewLUkUiVzPdGlfgu21o</v>
      </c>
      <c r="V82">
        <f>COUNTIF(Z:Z,sectionsubsection[[#This Row],[Title]])</f>
        <v>1</v>
      </c>
      <c r="X82" s="10"/>
      <c r="Y82" s="11"/>
      <c r="Z82" s="6" t="s">
        <v>1992</v>
      </c>
      <c r="AA82" s="6" t="e">
        <f>INDEX(allsections[[S]:[Order]],MATCH(X82,allsections[SGUID],0),3)</f>
        <v>#N/A</v>
      </c>
      <c r="AB82" s="6" t="e">
        <f>INDEX(allsections[[S]:[Order]],MATCH(Y82,allsections[SGUID],0),3)</f>
        <v>#N/A</v>
      </c>
      <c r="AC82" s="11" t="s">
        <v>1993</v>
      </c>
    </row>
    <row r="83" spans="1:29" x14ac:dyDescent="0.25">
      <c r="A83" t="s">
        <v>1994</v>
      </c>
      <c r="B83" t="s">
        <v>1995</v>
      </c>
      <c r="C83" s="9" t="s">
        <v>1676</v>
      </c>
      <c r="D83">
        <v>13</v>
      </c>
      <c r="P83" t="s">
        <v>364</v>
      </c>
      <c r="Q83" t="s">
        <v>701</v>
      </c>
      <c r="R83" s="6" t="str">
        <f t="shared" si="1"/>
        <v>4pvzWZLf4r0AsvpuWuoYAC3bnauhR2XKWnnmjxnrNJeQ</v>
      </c>
      <c r="S83" s="6">
        <f>INDEX(allsections[[S]:[Order]],MATCH(P83,allsections[SGUID],0),3)</f>
        <v>20</v>
      </c>
      <c r="T83" s="6">
        <f>INDEX(allsections[[S]:[Order]],MATCH(Q83,allsections[SGUID],0),3)</f>
        <v>2009</v>
      </c>
      <c r="U83" t="str">
        <f>IF(sectionsubsection[[#This Row],[Schon da?]]=1,INDEX(sectionsubsection_download[],MATCH(sectionsubsection[[#This Row],[Title]],sectionsubsection_download[Title],0),6),INDEX(sectionsubsection10[],MATCH(sectionsubsection[[#This Row],[Title]],sectionsubsection10[Title],0),6))</f>
        <v>1JbLaD4cXHUBhzd0XaNL3n</v>
      </c>
      <c r="V83">
        <f>COUNTIF(Z:Z,sectionsubsection[[#This Row],[Title]])</f>
        <v>1</v>
      </c>
      <c r="X83" s="8"/>
      <c r="Y83" s="6"/>
      <c r="Z83" s="6" t="s">
        <v>1996</v>
      </c>
      <c r="AA83" s="6" t="e">
        <f>INDEX(allsections[[S]:[Order]],MATCH(X83,allsections[SGUID],0),3)</f>
        <v>#N/A</v>
      </c>
      <c r="AB83" s="6" t="e">
        <f>INDEX(allsections[[S]:[Order]],MATCH(Y83,allsections[SGUID],0),3)</f>
        <v>#N/A</v>
      </c>
      <c r="AC83" s="6" t="s">
        <v>1997</v>
      </c>
    </row>
    <row r="84" spans="1:29" ht="60" x14ac:dyDescent="0.25">
      <c r="A84" t="s">
        <v>1998</v>
      </c>
      <c r="B84" s="9" t="s">
        <v>1999</v>
      </c>
      <c r="C84" s="9" t="s">
        <v>1676</v>
      </c>
      <c r="D84">
        <v>13</v>
      </c>
      <c r="P84" t="s">
        <v>364</v>
      </c>
      <c r="Q84" t="s">
        <v>701</v>
      </c>
      <c r="R84" s="6" t="str">
        <f t="shared" si="1"/>
        <v>4pvzWZLf4r0AsvpuWuoYAC3bnauhR2XKWnnmjxnrNJeQ</v>
      </c>
      <c r="S84" s="6">
        <f>INDEX(allsections[[S]:[Order]],MATCH(P84,allsections[SGUID],0),3)</f>
        <v>20</v>
      </c>
      <c r="T84" s="6">
        <f>INDEX(allsections[[S]:[Order]],MATCH(Q84,allsections[SGUID],0),3)</f>
        <v>2009</v>
      </c>
      <c r="U84" t="str">
        <f>IF(sectionsubsection[[#This Row],[Schon da?]]=1,INDEX(sectionsubsection_download[],MATCH(sectionsubsection[[#This Row],[Title]],sectionsubsection_download[Title],0),6),INDEX(sectionsubsection10[],MATCH(sectionsubsection[[#This Row],[Title]],sectionsubsection10[Title],0),6))</f>
        <v>1JbLaD4cXHUBhzd0XaNL3n</v>
      </c>
      <c r="V84">
        <f>COUNTIF(Z:Z,sectionsubsection[[#This Row],[Title]])</f>
        <v>1</v>
      </c>
      <c r="X84" s="10"/>
      <c r="Y84" s="11"/>
      <c r="Z84" s="6" t="s">
        <v>2000</v>
      </c>
      <c r="AA84" s="6" t="e">
        <f>INDEX(allsections[[S]:[Order]],MATCH(X84,allsections[SGUID],0),3)</f>
        <v>#N/A</v>
      </c>
      <c r="AB84" s="6" t="e">
        <f>INDEX(allsections[[S]:[Order]],MATCH(Y84,allsections[SGUID],0),3)</f>
        <v>#N/A</v>
      </c>
      <c r="AC84" s="11" t="s">
        <v>2001</v>
      </c>
    </row>
    <row r="85" spans="1:29" ht="409.5" x14ac:dyDescent="0.25">
      <c r="A85" t="s">
        <v>320</v>
      </c>
      <c r="B85" s="9" t="s">
        <v>2002</v>
      </c>
      <c r="C85" s="9" t="s">
        <v>2003</v>
      </c>
      <c r="D85">
        <v>13</v>
      </c>
      <c r="P85" t="s">
        <v>364</v>
      </c>
      <c r="Q85" t="s">
        <v>701</v>
      </c>
      <c r="R85" s="6" t="str">
        <f t="shared" si="1"/>
        <v>4pvzWZLf4r0AsvpuWuoYAC3bnauhR2XKWnnmjxnrNJeQ</v>
      </c>
      <c r="S85" s="6">
        <f>INDEX(allsections[[S]:[Order]],MATCH(P85,allsections[SGUID],0),3)</f>
        <v>20</v>
      </c>
      <c r="T85" s="6">
        <f>INDEX(allsections[[S]:[Order]],MATCH(Q85,allsections[SGUID],0),3)</f>
        <v>2009</v>
      </c>
      <c r="U85" t="str">
        <f>IF(sectionsubsection[[#This Row],[Schon da?]]=1,INDEX(sectionsubsection_download[],MATCH(sectionsubsection[[#This Row],[Title]],sectionsubsection_download[Title],0),6),INDEX(sectionsubsection10[],MATCH(sectionsubsection[[#This Row],[Title]],sectionsubsection10[Title],0),6))</f>
        <v>1JbLaD4cXHUBhzd0XaNL3n</v>
      </c>
      <c r="V85">
        <f>COUNTIF(Z:Z,sectionsubsection[[#This Row],[Title]])</f>
        <v>1</v>
      </c>
      <c r="X85" s="8"/>
      <c r="Y85" s="6"/>
      <c r="Z85" s="6" t="s">
        <v>2004</v>
      </c>
      <c r="AA85" s="6" t="e">
        <f>INDEX(allsections[[S]:[Order]],MATCH(X85,allsections[SGUID],0),3)</f>
        <v>#N/A</v>
      </c>
      <c r="AB85" s="6" t="e">
        <f>INDEX(allsections[[S]:[Order]],MATCH(Y85,allsections[SGUID],0),3)</f>
        <v>#N/A</v>
      </c>
      <c r="AC85" s="6" t="s">
        <v>2005</v>
      </c>
    </row>
    <row r="86" spans="1:29" ht="60" x14ac:dyDescent="0.25">
      <c r="A86" t="s">
        <v>2006</v>
      </c>
      <c r="B86" s="9" t="s">
        <v>2007</v>
      </c>
      <c r="C86" s="9"/>
      <c r="D86">
        <v>13</v>
      </c>
      <c r="P86" t="s">
        <v>364</v>
      </c>
      <c r="Q86" t="s">
        <v>701</v>
      </c>
      <c r="R86" s="6" t="str">
        <f t="shared" si="1"/>
        <v>4pvzWZLf4r0AsvpuWuoYAC3bnauhR2XKWnnmjxnrNJeQ</v>
      </c>
      <c r="S86" s="6">
        <f>INDEX(allsections[[S]:[Order]],MATCH(P86,allsections[SGUID],0),3)</f>
        <v>20</v>
      </c>
      <c r="T86" s="6">
        <f>INDEX(allsections[[S]:[Order]],MATCH(Q86,allsections[SGUID],0),3)</f>
        <v>2009</v>
      </c>
      <c r="U86" t="str">
        <f>IF(sectionsubsection[[#This Row],[Schon da?]]=1,INDEX(sectionsubsection_download[],MATCH(sectionsubsection[[#This Row],[Title]],sectionsubsection_download[Title],0),6),INDEX(sectionsubsection10[],MATCH(sectionsubsection[[#This Row],[Title]],sectionsubsection10[Title],0),6))</f>
        <v>1JbLaD4cXHUBhzd0XaNL3n</v>
      </c>
      <c r="V86">
        <f>COUNTIF(Z:Z,sectionsubsection[[#This Row],[Title]])</f>
        <v>1</v>
      </c>
      <c r="X86" s="10"/>
      <c r="Y86" s="11"/>
      <c r="Z86" s="6" t="s">
        <v>2008</v>
      </c>
      <c r="AA86" s="6" t="e">
        <f>INDEX(allsections[[S]:[Order]],MATCH(X86,allsections[SGUID],0),3)</f>
        <v>#N/A</v>
      </c>
      <c r="AB86" s="6" t="e">
        <f>INDEX(allsections[[S]:[Order]],MATCH(Y86,allsections[SGUID],0),3)</f>
        <v>#N/A</v>
      </c>
      <c r="AC86" s="11" t="s">
        <v>2009</v>
      </c>
    </row>
    <row r="87" spans="1:29" ht="30" x14ac:dyDescent="0.25">
      <c r="A87" t="s">
        <v>2010</v>
      </c>
      <c r="B87" s="9" t="s">
        <v>2011</v>
      </c>
      <c r="C87" s="9" t="s">
        <v>1676</v>
      </c>
      <c r="D87">
        <v>13</v>
      </c>
      <c r="P87" t="s">
        <v>364</v>
      </c>
      <c r="Q87" t="s">
        <v>756</v>
      </c>
      <c r="R87" s="6" t="str">
        <f t="shared" si="1"/>
        <v>4pvzWZLf4r0AsvpuWuoYAC12xtoMmsI7QQenkWEVMZAu</v>
      </c>
      <c r="S87" s="6">
        <f>INDEX(allsections[[S]:[Order]],MATCH(P87,allsections[SGUID],0),3)</f>
        <v>20</v>
      </c>
      <c r="T87" s="6">
        <f>INDEX(allsections[[S]:[Order]],MATCH(Q87,allsections[SGUID],0),3)</f>
        <v>2008</v>
      </c>
      <c r="U87" t="str">
        <f>IF(sectionsubsection[[#This Row],[Schon da?]]=1,INDEX(sectionsubsection_download[],MATCH(sectionsubsection[[#This Row],[Title]],sectionsubsection_download[Title],0),6),INDEX(sectionsubsection10[],MATCH(sectionsubsection[[#This Row],[Title]],sectionsubsection10[Title],0),6))</f>
        <v>6Nj4cfV6ylPpCa0EI9BKKW</v>
      </c>
      <c r="V87">
        <f>COUNTIF(Z:Z,sectionsubsection[[#This Row],[Title]])</f>
        <v>1</v>
      </c>
      <c r="X87" s="8"/>
      <c r="Y87" s="6"/>
      <c r="Z87" s="6" t="s">
        <v>2012</v>
      </c>
      <c r="AA87" s="6" t="e">
        <f>INDEX(allsections[[S]:[Order]],MATCH(X87,allsections[SGUID],0),3)</f>
        <v>#N/A</v>
      </c>
      <c r="AB87" s="6" t="e">
        <f>INDEX(allsections[[S]:[Order]],MATCH(Y87,allsections[SGUID],0),3)</f>
        <v>#N/A</v>
      </c>
      <c r="AC87" s="6" t="s">
        <v>2013</v>
      </c>
    </row>
    <row r="88" spans="1:29" x14ac:dyDescent="0.25">
      <c r="A88" t="s">
        <v>345</v>
      </c>
      <c r="B88" t="s">
        <v>2014</v>
      </c>
      <c r="C88" s="9" t="s">
        <v>1676</v>
      </c>
      <c r="D88">
        <v>14</v>
      </c>
      <c r="P88" t="s">
        <v>364</v>
      </c>
      <c r="Q88" t="s">
        <v>756</v>
      </c>
      <c r="R88" s="6" t="str">
        <f t="shared" si="1"/>
        <v>4pvzWZLf4r0AsvpuWuoYAC12xtoMmsI7QQenkWEVMZAu</v>
      </c>
      <c r="S88" s="6">
        <f>INDEX(allsections[[S]:[Order]],MATCH(P88,allsections[SGUID],0),3)</f>
        <v>20</v>
      </c>
      <c r="T88" s="6">
        <f>INDEX(allsections[[S]:[Order]],MATCH(Q88,allsections[SGUID],0),3)</f>
        <v>2008</v>
      </c>
      <c r="U88" t="str">
        <f>IF(sectionsubsection[[#This Row],[Schon da?]]=1,INDEX(sectionsubsection_download[],MATCH(sectionsubsection[[#This Row],[Title]],sectionsubsection_download[Title],0),6),INDEX(sectionsubsection10[],MATCH(sectionsubsection[[#This Row],[Title]],sectionsubsection10[Title],0),6))</f>
        <v>6Nj4cfV6ylPpCa0EI9BKKW</v>
      </c>
      <c r="V88">
        <f>COUNTIF(Z:Z,sectionsubsection[[#This Row],[Title]])</f>
        <v>1</v>
      </c>
      <c r="X88" s="10"/>
      <c r="Y88" s="11"/>
      <c r="Z88" s="6" t="s">
        <v>2015</v>
      </c>
      <c r="AA88" s="6" t="e">
        <f>INDEX(allsections[[S]:[Order]],MATCH(X88,allsections[SGUID],0),3)</f>
        <v>#N/A</v>
      </c>
      <c r="AB88" s="6" t="e">
        <f>INDEX(allsections[[S]:[Order]],MATCH(Y88,allsections[SGUID],0),3)</f>
        <v>#N/A</v>
      </c>
      <c r="AC88" s="11" t="s">
        <v>2016</v>
      </c>
    </row>
    <row r="89" spans="1:29" x14ac:dyDescent="0.25">
      <c r="A89" t="s">
        <v>2017</v>
      </c>
      <c r="B89" t="s">
        <v>2018</v>
      </c>
      <c r="C89" s="9" t="s">
        <v>1676</v>
      </c>
      <c r="D89">
        <v>14</v>
      </c>
      <c r="P89" t="s">
        <v>364</v>
      </c>
      <c r="Q89" t="s">
        <v>756</v>
      </c>
      <c r="R89" s="6" t="str">
        <f t="shared" si="1"/>
        <v>4pvzWZLf4r0AsvpuWuoYAC12xtoMmsI7QQenkWEVMZAu</v>
      </c>
      <c r="S89" s="6">
        <f>INDEX(allsections[[S]:[Order]],MATCH(P89,allsections[SGUID],0),3)</f>
        <v>20</v>
      </c>
      <c r="T89" s="6">
        <f>INDEX(allsections[[S]:[Order]],MATCH(Q89,allsections[SGUID],0),3)</f>
        <v>2008</v>
      </c>
      <c r="U89" t="str">
        <f>IF(sectionsubsection[[#This Row],[Schon da?]]=1,INDEX(sectionsubsection_download[],MATCH(sectionsubsection[[#This Row],[Title]],sectionsubsection_download[Title],0),6),INDEX(sectionsubsection10[],MATCH(sectionsubsection[[#This Row],[Title]],sectionsubsection10[Title],0),6))</f>
        <v>6Nj4cfV6ylPpCa0EI9BKKW</v>
      </c>
      <c r="V89">
        <f>COUNTIF(Z:Z,sectionsubsection[[#This Row],[Title]])</f>
        <v>1</v>
      </c>
      <c r="X89" s="8"/>
      <c r="Y89" s="6"/>
      <c r="Z89" s="6" t="s">
        <v>2019</v>
      </c>
      <c r="AA89" s="6" t="e">
        <f>INDEX(allsections[[S]:[Order]],MATCH(X89,allsections[SGUID],0),3)</f>
        <v>#N/A</v>
      </c>
      <c r="AB89" s="6" t="e">
        <f>INDEX(allsections[[S]:[Order]],MATCH(Y89,allsections[SGUID],0),3)</f>
        <v>#N/A</v>
      </c>
      <c r="AC89" s="6" t="s">
        <v>2020</v>
      </c>
    </row>
    <row r="90" spans="1:29" ht="90" x14ac:dyDescent="0.25">
      <c r="A90" t="s">
        <v>2021</v>
      </c>
      <c r="B90" s="9" t="s">
        <v>2022</v>
      </c>
      <c r="C90" s="9"/>
      <c r="D90">
        <v>14</v>
      </c>
      <c r="P90" t="s">
        <v>364</v>
      </c>
      <c r="Q90" t="s">
        <v>756</v>
      </c>
      <c r="R90" s="6" t="str">
        <f t="shared" si="1"/>
        <v>4pvzWZLf4r0AsvpuWuoYAC12xtoMmsI7QQenkWEVMZAu</v>
      </c>
      <c r="S90" s="6">
        <f>INDEX(allsections[[S]:[Order]],MATCH(P90,allsections[SGUID],0),3)</f>
        <v>20</v>
      </c>
      <c r="T90" s="6">
        <f>INDEX(allsections[[S]:[Order]],MATCH(Q90,allsections[SGUID],0),3)</f>
        <v>2008</v>
      </c>
      <c r="U90" t="str">
        <f>IF(sectionsubsection[[#This Row],[Schon da?]]=1,INDEX(sectionsubsection_download[],MATCH(sectionsubsection[[#This Row],[Title]],sectionsubsection_download[Title],0),6),INDEX(sectionsubsection10[],MATCH(sectionsubsection[[#This Row],[Title]],sectionsubsection10[Title],0),6))</f>
        <v>6Nj4cfV6ylPpCa0EI9BKKW</v>
      </c>
      <c r="V90">
        <f>COUNTIF(Z:Z,sectionsubsection[[#This Row],[Title]])</f>
        <v>1</v>
      </c>
      <c r="X90" s="10"/>
      <c r="Y90" s="11"/>
      <c r="Z90" s="6" t="s">
        <v>2023</v>
      </c>
      <c r="AA90" s="6" t="e">
        <f>INDEX(allsections[[S]:[Order]],MATCH(X90,allsections[SGUID],0),3)</f>
        <v>#N/A</v>
      </c>
      <c r="AB90" s="6" t="e">
        <f>INDEX(allsections[[S]:[Order]],MATCH(Y90,allsections[SGUID],0),3)</f>
        <v>#N/A</v>
      </c>
      <c r="AC90" s="11" t="s">
        <v>2024</v>
      </c>
    </row>
    <row r="91" spans="1:29" ht="60" x14ac:dyDescent="0.25">
      <c r="A91" t="s">
        <v>2025</v>
      </c>
      <c r="B91" s="9" t="s">
        <v>2026</v>
      </c>
      <c r="C91" s="9" t="s">
        <v>1676</v>
      </c>
      <c r="D91">
        <v>14</v>
      </c>
      <c r="P91" t="s">
        <v>364</v>
      </c>
      <c r="Q91" t="s">
        <v>756</v>
      </c>
      <c r="R91" s="6" t="str">
        <f t="shared" si="1"/>
        <v>4pvzWZLf4r0AsvpuWuoYAC12xtoMmsI7QQenkWEVMZAu</v>
      </c>
      <c r="S91" s="6">
        <f>INDEX(allsections[[S]:[Order]],MATCH(P91,allsections[SGUID],0),3)</f>
        <v>20</v>
      </c>
      <c r="T91" s="6">
        <f>INDEX(allsections[[S]:[Order]],MATCH(Q91,allsections[SGUID],0),3)</f>
        <v>2008</v>
      </c>
      <c r="U91" t="str">
        <f>IF(sectionsubsection[[#This Row],[Schon da?]]=1,INDEX(sectionsubsection_download[],MATCH(sectionsubsection[[#This Row],[Title]],sectionsubsection_download[Title],0),6),INDEX(sectionsubsection10[],MATCH(sectionsubsection[[#This Row],[Title]],sectionsubsection10[Title],0),6))</f>
        <v>6Nj4cfV6ylPpCa0EI9BKKW</v>
      </c>
      <c r="V91">
        <f>COUNTIF(Z:Z,sectionsubsection[[#This Row],[Title]])</f>
        <v>1</v>
      </c>
      <c r="X91" s="8"/>
      <c r="Y91" s="6"/>
      <c r="Z91" s="6" t="s">
        <v>2027</v>
      </c>
      <c r="AA91" s="6" t="e">
        <f>INDEX(allsections[[S]:[Order]],MATCH(X91,allsections[SGUID],0),3)</f>
        <v>#N/A</v>
      </c>
      <c r="AB91" s="6" t="e">
        <f>INDEX(allsections[[S]:[Order]],MATCH(Y91,allsections[SGUID],0),3)</f>
        <v>#N/A</v>
      </c>
      <c r="AC91" s="6" t="s">
        <v>2028</v>
      </c>
    </row>
    <row r="92" spans="1:29" x14ac:dyDescent="0.25">
      <c r="A92" t="s">
        <v>379</v>
      </c>
      <c r="B92" t="s">
        <v>2029</v>
      </c>
      <c r="C92" s="9" t="s">
        <v>1676</v>
      </c>
      <c r="D92">
        <v>15</v>
      </c>
      <c r="P92" t="s">
        <v>364</v>
      </c>
      <c r="Q92" t="s">
        <v>756</v>
      </c>
      <c r="R92" s="6" t="str">
        <f t="shared" si="1"/>
        <v>4pvzWZLf4r0AsvpuWuoYAC12xtoMmsI7QQenkWEVMZAu</v>
      </c>
      <c r="S92" s="6">
        <f>INDEX(allsections[[S]:[Order]],MATCH(P92,allsections[SGUID],0),3)</f>
        <v>20</v>
      </c>
      <c r="T92" s="6">
        <f>INDEX(allsections[[S]:[Order]],MATCH(Q92,allsections[SGUID],0),3)</f>
        <v>2008</v>
      </c>
      <c r="U92" t="str">
        <f>IF(sectionsubsection[[#This Row],[Schon da?]]=1,INDEX(sectionsubsection_download[],MATCH(sectionsubsection[[#This Row],[Title]],sectionsubsection_download[Title],0),6),INDEX(sectionsubsection10[],MATCH(sectionsubsection[[#This Row],[Title]],sectionsubsection10[Title],0),6))</f>
        <v>6Nj4cfV6ylPpCa0EI9BKKW</v>
      </c>
      <c r="V92">
        <f>COUNTIF(Z:Z,sectionsubsection[[#This Row],[Title]])</f>
        <v>1</v>
      </c>
      <c r="X92" s="10"/>
      <c r="Y92" s="11"/>
      <c r="Z92" s="6" t="s">
        <v>2030</v>
      </c>
      <c r="AA92" s="6" t="e">
        <f>INDEX(allsections[[S]:[Order]],MATCH(X92,allsections[SGUID],0),3)</f>
        <v>#N/A</v>
      </c>
      <c r="AB92" s="6" t="e">
        <f>INDEX(allsections[[S]:[Order]],MATCH(Y92,allsections[SGUID],0),3)</f>
        <v>#N/A</v>
      </c>
      <c r="AC92" s="11" t="s">
        <v>2031</v>
      </c>
    </row>
    <row r="93" spans="1:29" x14ac:dyDescent="0.25">
      <c r="A93" t="s">
        <v>2032</v>
      </c>
      <c r="B93" t="s">
        <v>2033</v>
      </c>
      <c r="C93" s="9" t="s">
        <v>1676</v>
      </c>
      <c r="D93">
        <v>15</v>
      </c>
      <c r="P93" t="s">
        <v>364</v>
      </c>
      <c r="Q93" t="s">
        <v>756</v>
      </c>
      <c r="R93" s="6" t="str">
        <f t="shared" si="1"/>
        <v>4pvzWZLf4r0AsvpuWuoYAC12xtoMmsI7QQenkWEVMZAu</v>
      </c>
      <c r="S93" s="6">
        <f>INDEX(allsections[[S]:[Order]],MATCH(P93,allsections[SGUID],0),3)</f>
        <v>20</v>
      </c>
      <c r="T93" s="6">
        <f>INDEX(allsections[[S]:[Order]],MATCH(Q93,allsections[SGUID],0),3)</f>
        <v>2008</v>
      </c>
      <c r="U93" t="str">
        <f>IF(sectionsubsection[[#This Row],[Schon da?]]=1,INDEX(sectionsubsection_download[],MATCH(sectionsubsection[[#This Row],[Title]],sectionsubsection_download[Title],0),6),INDEX(sectionsubsection10[],MATCH(sectionsubsection[[#This Row],[Title]],sectionsubsection10[Title],0),6))</f>
        <v>6Nj4cfV6ylPpCa0EI9BKKW</v>
      </c>
      <c r="V93">
        <f>COUNTIF(Z:Z,sectionsubsection[[#This Row],[Title]])</f>
        <v>1</v>
      </c>
      <c r="X93" s="8"/>
      <c r="Y93" s="6"/>
      <c r="Z93" s="6" t="s">
        <v>2034</v>
      </c>
      <c r="AA93" s="6" t="e">
        <f>INDEX(allsections[[S]:[Order]],MATCH(X93,allsections[SGUID],0),3)</f>
        <v>#N/A</v>
      </c>
      <c r="AB93" s="6" t="e">
        <f>INDEX(allsections[[S]:[Order]],MATCH(Y93,allsections[SGUID],0),3)</f>
        <v>#N/A</v>
      </c>
      <c r="AC93" s="6" t="s">
        <v>2035</v>
      </c>
    </row>
    <row r="94" spans="1:29" ht="45" x14ac:dyDescent="0.25">
      <c r="A94" t="s">
        <v>2036</v>
      </c>
      <c r="B94" s="9" t="s">
        <v>2037</v>
      </c>
      <c r="C94" s="9"/>
      <c r="D94">
        <v>15</v>
      </c>
      <c r="P94" t="s">
        <v>364</v>
      </c>
      <c r="Q94" t="s">
        <v>756</v>
      </c>
      <c r="R94" s="6" t="str">
        <f t="shared" si="1"/>
        <v>4pvzWZLf4r0AsvpuWuoYAC12xtoMmsI7QQenkWEVMZAu</v>
      </c>
      <c r="S94" s="6">
        <f>INDEX(allsections[[S]:[Order]],MATCH(P94,allsections[SGUID],0),3)</f>
        <v>20</v>
      </c>
      <c r="T94" s="6">
        <f>INDEX(allsections[[S]:[Order]],MATCH(Q94,allsections[SGUID],0),3)</f>
        <v>2008</v>
      </c>
      <c r="U94" t="str">
        <f>IF(sectionsubsection[[#This Row],[Schon da?]]=1,INDEX(sectionsubsection_download[],MATCH(sectionsubsection[[#This Row],[Title]],sectionsubsection_download[Title],0),6),INDEX(sectionsubsection10[],MATCH(sectionsubsection[[#This Row],[Title]],sectionsubsection10[Title],0),6))</f>
        <v>6Nj4cfV6ylPpCa0EI9BKKW</v>
      </c>
      <c r="V94">
        <f>COUNTIF(Z:Z,sectionsubsection[[#This Row],[Title]])</f>
        <v>1</v>
      </c>
      <c r="X94" s="10"/>
      <c r="Y94" s="11"/>
      <c r="Z94" s="6" t="s">
        <v>2038</v>
      </c>
      <c r="AA94" s="6" t="e">
        <f>INDEX(allsections[[S]:[Order]],MATCH(X94,allsections[SGUID],0),3)</f>
        <v>#N/A</v>
      </c>
      <c r="AB94" s="6" t="e">
        <f>INDEX(allsections[[S]:[Order]],MATCH(Y94,allsections[SGUID],0),3)</f>
        <v>#N/A</v>
      </c>
      <c r="AC94" s="11" t="s">
        <v>2039</v>
      </c>
    </row>
    <row r="95" spans="1:29" x14ac:dyDescent="0.25">
      <c r="A95" t="s">
        <v>2040</v>
      </c>
      <c r="B95" s="9" t="s">
        <v>2041</v>
      </c>
      <c r="C95" s="9" t="s">
        <v>1676</v>
      </c>
      <c r="D95">
        <v>15</v>
      </c>
      <c r="P95" t="s">
        <v>364</v>
      </c>
      <c r="Q95" t="s">
        <v>756</v>
      </c>
      <c r="R95" s="6" t="str">
        <f t="shared" si="1"/>
        <v>4pvzWZLf4r0AsvpuWuoYAC12xtoMmsI7QQenkWEVMZAu</v>
      </c>
      <c r="S95" s="6">
        <f>INDEX(allsections[[S]:[Order]],MATCH(P95,allsections[SGUID],0),3)</f>
        <v>20</v>
      </c>
      <c r="T95" s="6">
        <f>INDEX(allsections[[S]:[Order]],MATCH(Q95,allsections[SGUID],0),3)</f>
        <v>2008</v>
      </c>
      <c r="U95" t="str">
        <f>IF(sectionsubsection[[#This Row],[Schon da?]]=1,INDEX(sectionsubsection_download[],MATCH(sectionsubsection[[#This Row],[Title]],sectionsubsection_download[Title],0),6),INDEX(sectionsubsection10[],MATCH(sectionsubsection[[#This Row],[Title]],sectionsubsection10[Title],0),6))</f>
        <v>6Nj4cfV6ylPpCa0EI9BKKW</v>
      </c>
      <c r="V95">
        <f>COUNTIF(Z:Z,sectionsubsection[[#This Row],[Title]])</f>
        <v>1</v>
      </c>
      <c r="X95" s="8"/>
      <c r="Y95" s="6"/>
      <c r="Z95" s="6" t="s">
        <v>2042</v>
      </c>
      <c r="AA95" s="6" t="e">
        <f>INDEX(allsections[[S]:[Order]],MATCH(X95,allsections[SGUID],0),3)</f>
        <v>#N/A</v>
      </c>
      <c r="AB95" s="6" t="e">
        <f>INDEX(allsections[[S]:[Order]],MATCH(Y95,allsections[SGUID],0),3)</f>
        <v>#N/A</v>
      </c>
      <c r="AC95" s="6" t="s">
        <v>2043</v>
      </c>
    </row>
    <row r="96" spans="1:29" x14ac:dyDescent="0.25">
      <c r="A96" t="s">
        <v>386</v>
      </c>
      <c r="B96" t="s">
        <v>2044</v>
      </c>
      <c r="C96" s="9" t="s">
        <v>1676</v>
      </c>
      <c r="D96">
        <v>16</v>
      </c>
      <c r="P96" t="s">
        <v>364</v>
      </c>
      <c r="Q96" t="s">
        <v>756</v>
      </c>
      <c r="R96" s="6" t="str">
        <f t="shared" si="1"/>
        <v>4pvzWZLf4r0AsvpuWuoYAC12xtoMmsI7QQenkWEVMZAu</v>
      </c>
      <c r="S96" s="6">
        <f>INDEX(allsections[[S]:[Order]],MATCH(P96,allsections[SGUID],0),3)</f>
        <v>20</v>
      </c>
      <c r="T96" s="6">
        <f>INDEX(allsections[[S]:[Order]],MATCH(Q96,allsections[SGUID],0),3)</f>
        <v>2008</v>
      </c>
      <c r="U96" t="str">
        <f>IF(sectionsubsection[[#This Row],[Schon da?]]=1,INDEX(sectionsubsection_download[],MATCH(sectionsubsection[[#This Row],[Title]],sectionsubsection_download[Title],0),6),INDEX(sectionsubsection10[],MATCH(sectionsubsection[[#This Row],[Title]],sectionsubsection10[Title],0),6))</f>
        <v>6Nj4cfV6ylPpCa0EI9BKKW</v>
      </c>
      <c r="V96">
        <f>COUNTIF(Z:Z,sectionsubsection[[#This Row],[Title]])</f>
        <v>1</v>
      </c>
      <c r="X96" s="10"/>
      <c r="Y96" s="11"/>
      <c r="Z96" s="6" t="s">
        <v>2045</v>
      </c>
      <c r="AA96" s="6" t="e">
        <f>INDEX(allsections[[S]:[Order]],MATCH(X96,allsections[SGUID],0),3)</f>
        <v>#N/A</v>
      </c>
      <c r="AB96" s="6" t="e">
        <f>INDEX(allsections[[S]:[Order]],MATCH(Y96,allsections[SGUID],0),3)</f>
        <v>#N/A</v>
      </c>
      <c r="AC96" s="11" t="s">
        <v>2046</v>
      </c>
    </row>
    <row r="97" spans="1:29" x14ac:dyDescent="0.25">
      <c r="A97" t="s">
        <v>2047</v>
      </c>
      <c r="B97" t="s">
        <v>2048</v>
      </c>
      <c r="C97" s="9" t="s">
        <v>1676</v>
      </c>
      <c r="D97">
        <v>16</v>
      </c>
      <c r="P97" t="s">
        <v>364</v>
      </c>
      <c r="Q97" t="s">
        <v>682</v>
      </c>
      <c r="R97" s="6" t="str">
        <f t="shared" si="1"/>
        <v>4pvzWZLf4r0AsvpuWuoYAC4Zl4dLXiCmXFVqnsslPb0x</v>
      </c>
      <c r="S97" s="6">
        <f>INDEX(allsections[[S]:[Order]],MATCH(P97,allsections[SGUID],0),3)</f>
        <v>20</v>
      </c>
      <c r="T97" s="6">
        <f>INDEX(allsections[[S]:[Order]],MATCH(Q97,allsections[SGUID],0),3)</f>
        <v>2007</v>
      </c>
      <c r="U97" t="str">
        <f>IF(sectionsubsection[[#This Row],[Schon da?]]=1,INDEX(sectionsubsection_download[],MATCH(sectionsubsection[[#This Row],[Title]],sectionsubsection_download[Title],0),6),INDEX(sectionsubsection10[],MATCH(sectionsubsection[[#This Row],[Title]],sectionsubsection10[Title],0),6))</f>
        <v>vjS57MJ5nsSkYmlRxSwbF</v>
      </c>
      <c r="V97">
        <f>COUNTIF(Z:Z,sectionsubsection[[#This Row],[Title]])</f>
        <v>1</v>
      </c>
      <c r="X97" s="8"/>
      <c r="Y97" s="6"/>
      <c r="Z97" s="6" t="s">
        <v>2049</v>
      </c>
      <c r="AA97" s="6" t="e">
        <f>INDEX(allsections[[S]:[Order]],MATCH(X97,allsections[SGUID],0),3)</f>
        <v>#N/A</v>
      </c>
      <c r="AB97" s="6" t="e">
        <f>INDEX(allsections[[S]:[Order]],MATCH(Y97,allsections[SGUID],0),3)</f>
        <v>#N/A</v>
      </c>
      <c r="AC97" s="6" t="s">
        <v>2050</v>
      </c>
    </row>
    <row r="98" spans="1:29" ht="45" x14ac:dyDescent="0.25">
      <c r="A98" t="s">
        <v>2051</v>
      </c>
      <c r="B98" s="9" t="s">
        <v>2052</v>
      </c>
      <c r="C98" s="9"/>
      <c r="D98">
        <v>16</v>
      </c>
      <c r="P98" t="s">
        <v>364</v>
      </c>
      <c r="Q98" t="s">
        <v>682</v>
      </c>
      <c r="R98" s="6" t="str">
        <f t="shared" si="1"/>
        <v>4pvzWZLf4r0AsvpuWuoYAC4Zl4dLXiCmXFVqnsslPb0x</v>
      </c>
      <c r="S98" s="6">
        <f>INDEX(allsections[[S]:[Order]],MATCH(P98,allsections[SGUID],0),3)</f>
        <v>20</v>
      </c>
      <c r="T98" s="6">
        <f>INDEX(allsections[[S]:[Order]],MATCH(Q98,allsections[SGUID],0),3)</f>
        <v>2007</v>
      </c>
      <c r="U98" t="str">
        <f>IF(sectionsubsection[[#This Row],[Schon da?]]=1,INDEX(sectionsubsection_download[],MATCH(sectionsubsection[[#This Row],[Title]],sectionsubsection_download[Title],0),6),INDEX(sectionsubsection10[],MATCH(sectionsubsection[[#This Row],[Title]],sectionsubsection10[Title],0),6))</f>
        <v>vjS57MJ5nsSkYmlRxSwbF</v>
      </c>
      <c r="V98">
        <f>COUNTIF(Z:Z,sectionsubsection[[#This Row],[Title]])</f>
        <v>1</v>
      </c>
      <c r="X98" s="10"/>
      <c r="Y98" s="11"/>
      <c r="Z98" s="6" t="s">
        <v>2053</v>
      </c>
      <c r="AA98" s="6" t="e">
        <f>INDEX(allsections[[S]:[Order]],MATCH(X98,allsections[SGUID],0),3)</f>
        <v>#N/A</v>
      </c>
      <c r="AB98" s="6" t="e">
        <f>INDEX(allsections[[S]:[Order]],MATCH(Y98,allsections[SGUID],0),3)</f>
        <v>#N/A</v>
      </c>
      <c r="AC98" s="11" t="s">
        <v>2054</v>
      </c>
    </row>
    <row r="99" spans="1:29" x14ac:dyDescent="0.25">
      <c r="A99" t="s">
        <v>2055</v>
      </c>
      <c r="B99" t="s">
        <v>2056</v>
      </c>
      <c r="C99" s="9" t="s">
        <v>1676</v>
      </c>
      <c r="D99">
        <v>17</v>
      </c>
      <c r="P99" t="s">
        <v>364</v>
      </c>
      <c r="Q99" t="s">
        <v>682</v>
      </c>
      <c r="R99" s="6" t="str">
        <f t="shared" si="1"/>
        <v>4pvzWZLf4r0AsvpuWuoYAC4Zl4dLXiCmXFVqnsslPb0x</v>
      </c>
      <c r="S99" s="6">
        <f>INDEX(allsections[[S]:[Order]],MATCH(P99,allsections[SGUID],0),3)</f>
        <v>20</v>
      </c>
      <c r="T99" s="6">
        <f>INDEX(allsections[[S]:[Order]],MATCH(Q99,allsections[SGUID],0),3)</f>
        <v>2007</v>
      </c>
      <c r="U99" t="str">
        <f>IF(sectionsubsection[[#This Row],[Schon da?]]=1,INDEX(sectionsubsection_download[],MATCH(sectionsubsection[[#This Row],[Title]],sectionsubsection_download[Title],0),6),INDEX(sectionsubsection10[],MATCH(sectionsubsection[[#This Row],[Title]],sectionsubsection10[Title],0),6))</f>
        <v>vjS57MJ5nsSkYmlRxSwbF</v>
      </c>
      <c r="V99">
        <f>COUNTIF(Z:Z,sectionsubsection[[#This Row],[Title]])</f>
        <v>1</v>
      </c>
      <c r="X99" s="8"/>
      <c r="Y99" s="6"/>
      <c r="Z99" s="6" t="s">
        <v>2057</v>
      </c>
      <c r="AA99" s="6" t="e">
        <f>INDEX(allsections[[S]:[Order]],MATCH(X99,allsections[SGUID],0),3)</f>
        <v>#N/A</v>
      </c>
      <c r="AB99" s="6" t="e">
        <f>INDEX(allsections[[S]:[Order]],MATCH(Y99,allsections[SGUID],0),3)</f>
        <v>#N/A</v>
      </c>
      <c r="AC99" s="6" t="s">
        <v>2058</v>
      </c>
    </row>
    <row r="100" spans="1:29" ht="195" x14ac:dyDescent="0.25">
      <c r="A100" t="s">
        <v>478</v>
      </c>
      <c r="B100" s="9" t="s">
        <v>2059</v>
      </c>
      <c r="C100" s="9" t="s">
        <v>1676</v>
      </c>
      <c r="D100">
        <v>17</v>
      </c>
      <c r="P100" t="s">
        <v>364</v>
      </c>
      <c r="Q100" t="s">
        <v>682</v>
      </c>
      <c r="R100" s="6" t="str">
        <f t="shared" si="1"/>
        <v>4pvzWZLf4r0AsvpuWuoYAC4Zl4dLXiCmXFVqnsslPb0x</v>
      </c>
      <c r="S100" s="6">
        <f>INDEX(allsections[[S]:[Order]],MATCH(P100,allsections[SGUID],0),3)</f>
        <v>20</v>
      </c>
      <c r="T100" s="6">
        <f>INDEX(allsections[[S]:[Order]],MATCH(Q100,allsections[SGUID],0),3)</f>
        <v>2007</v>
      </c>
      <c r="U100" t="str">
        <f>IF(sectionsubsection[[#This Row],[Schon da?]]=1,INDEX(sectionsubsection_download[],MATCH(sectionsubsection[[#This Row],[Title]],sectionsubsection_download[Title],0),6),INDEX(sectionsubsection10[],MATCH(sectionsubsection[[#This Row],[Title]],sectionsubsection10[Title],0),6))</f>
        <v>vjS57MJ5nsSkYmlRxSwbF</v>
      </c>
      <c r="V100">
        <f>COUNTIF(Z:Z,sectionsubsection[[#This Row],[Title]])</f>
        <v>1</v>
      </c>
      <c r="X100" s="10"/>
      <c r="Y100" s="11"/>
      <c r="Z100" s="6" t="s">
        <v>2060</v>
      </c>
      <c r="AA100" s="6" t="e">
        <f>INDEX(allsections[[S]:[Order]],MATCH(X100,allsections[SGUID],0),3)</f>
        <v>#N/A</v>
      </c>
      <c r="AB100" s="6" t="e">
        <f>INDEX(allsections[[S]:[Order]],MATCH(Y100,allsections[SGUID],0),3)</f>
        <v>#N/A</v>
      </c>
      <c r="AC100" s="11" t="s">
        <v>2061</v>
      </c>
    </row>
    <row r="101" spans="1:29" ht="45" x14ac:dyDescent="0.25">
      <c r="A101" t="s">
        <v>2062</v>
      </c>
      <c r="B101" s="9" t="s">
        <v>2063</v>
      </c>
      <c r="C101" s="9"/>
      <c r="D101">
        <v>17</v>
      </c>
      <c r="P101" t="s">
        <v>364</v>
      </c>
      <c r="Q101" t="s">
        <v>675</v>
      </c>
      <c r="R101" s="6" t="str">
        <f t="shared" si="1"/>
        <v>4pvzWZLf4r0AsvpuWuoYAC65SiBmR9xE6MmZIJH2OMh8</v>
      </c>
      <c r="S101" s="6">
        <f>INDEX(allsections[[S]:[Order]],MATCH(P101,allsections[SGUID],0),3)</f>
        <v>20</v>
      </c>
      <c r="T101" s="6">
        <f>INDEX(allsections[[S]:[Order]],MATCH(Q101,allsections[SGUID],0),3)</f>
        <v>2006</v>
      </c>
      <c r="U101" t="str">
        <f>IF(sectionsubsection[[#This Row],[Schon da?]]=1,INDEX(sectionsubsection_download[],MATCH(sectionsubsection[[#This Row],[Title]],sectionsubsection_download[Title],0),6),INDEX(sectionsubsection10[],MATCH(sectionsubsection[[#This Row],[Title]],sectionsubsection10[Title],0),6))</f>
        <v>3voJYmeY4m9jVUrQOPEIep</v>
      </c>
      <c r="V101">
        <f>COUNTIF(Z:Z,sectionsubsection[[#This Row],[Title]])</f>
        <v>1</v>
      </c>
      <c r="X101" s="8"/>
      <c r="Y101" s="6"/>
      <c r="Z101" s="6" t="s">
        <v>2064</v>
      </c>
      <c r="AA101" s="6" t="e">
        <f>INDEX(allsections[[S]:[Order]],MATCH(X101,allsections[SGUID],0),3)</f>
        <v>#N/A</v>
      </c>
      <c r="AB101" s="6" t="e">
        <f>INDEX(allsections[[S]:[Order]],MATCH(Y101,allsections[SGUID],0),3)</f>
        <v>#N/A</v>
      </c>
      <c r="AC101" s="6" t="s">
        <v>2065</v>
      </c>
    </row>
    <row r="102" spans="1:29" x14ac:dyDescent="0.25">
      <c r="A102" t="s">
        <v>2066</v>
      </c>
      <c r="B102" t="s">
        <v>2067</v>
      </c>
      <c r="C102" s="9" t="s">
        <v>1676</v>
      </c>
      <c r="D102">
        <v>18</v>
      </c>
      <c r="P102" t="s">
        <v>364</v>
      </c>
      <c r="Q102" t="s">
        <v>675</v>
      </c>
      <c r="R102" s="6" t="str">
        <f t="shared" si="1"/>
        <v>4pvzWZLf4r0AsvpuWuoYAC65SiBmR9xE6MmZIJH2OMh8</v>
      </c>
      <c r="S102" s="6">
        <f>INDEX(allsections[[S]:[Order]],MATCH(P102,allsections[SGUID],0),3)</f>
        <v>20</v>
      </c>
      <c r="T102" s="6">
        <f>INDEX(allsections[[S]:[Order]],MATCH(Q102,allsections[SGUID],0),3)</f>
        <v>2006</v>
      </c>
      <c r="U102" t="str">
        <f>IF(sectionsubsection[[#This Row],[Schon da?]]=1,INDEX(sectionsubsection_download[],MATCH(sectionsubsection[[#This Row],[Title]],sectionsubsection_download[Title],0),6),INDEX(sectionsubsection10[],MATCH(sectionsubsection[[#This Row],[Title]],sectionsubsection10[Title],0),6))</f>
        <v>3voJYmeY4m9jVUrQOPEIep</v>
      </c>
      <c r="V102">
        <f>COUNTIF(Z:Z,sectionsubsection[[#This Row],[Title]])</f>
        <v>1</v>
      </c>
      <c r="X102" s="10"/>
      <c r="Y102" s="11"/>
      <c r="Z102" s="6" t="s">
        <v>2068</v>
      </c>
      <c r="AA102" s="6" t="e">
        <f>INDEX(allsections[[S]:[Order]],MATCH(X102,allsections[SGUID],0),3)</f>
        <v>#N/A</v>
      </c>
      <c r="AB102" s="6" t="e">
        <f>INDEX(allsections[[S]:[Order]],MATCH(Y102,allsections[SGUID],0),3)</f>
        <v>#N/A</v>
      </c>
      <c r="AC102" s="11" t="s">
        <v>2069</v>
      </c>
    </row>
    <row r="103" spans="1:29" ht="315" x14ac:dyDescent="0.25">
      <c r="A103" t="s">
        <v>1209</v>
      </c>
      <c r="B103" s="9" t="s">
        <v>2070</v>
      </c>
      <c r="C103" s="9" t="s">
        <v>1676</v>
      </c>
      <c r="D103">
        <v>18</v>
      </c>
      <c r="P103" t="s">
        <v>364</v>
      </c>
      <c r="Q103" t="s">
        <v>675</v>
      </c>
      <c r="R103" s="6" t="str">
        <f t="shared" si="1"/>
        <v>4pvzWZLf4r0AsvpuWuoYAC65SiBmR9xE6MmZIJH2OMh8</v>
      </c>
      <c r="S103" s="6">
        <f>INDEX(allsections[[S]:[Order]],MATCH(P103,allsections[SGUID],0),3)</f>
        <v>20</v>
      </c>
      <c r="T103" s="6">
        <f>INDEX(allsections[[S]:[Order]],MATCH(Q103,allsections[SGUID],0),3)</f>
        <v>2006</v>
      </c>
      <c r="U103" t="str">
        <f>IF(sectionsubsection[[#This Row],[Schon da?]]=1,INDEX(sectionsubsection_download[],MATCH(sectionsubsection[[#This Row],[Title]],sectionsubsection_download[Title],0),6),INDEX(sectionsubsection10[],MATCH(sectionsubsection[[#This Row],[Title]],sectionsubsection10[Title],0),6))</f>
        <v>3voJYmeY4m9jVUrQOPEIep</v>
      </c>
      <c r="V103">
        <f>COUNTIF(Z:Z,sectionsubsection[[#This Row],[Title]])</f>
        <v>1</v>
      </c>
      <c r="X103" s="8"/>
      <c r="Y103" s="6"/>
      <c r="Z103" s="6" t="s">
        <v>2071</v>
      </c>
      <c r="AA103" s="6" t="e">
        <f>INDEX(allsections[[S]:[Order]],MATCH(X103,allsections[SGUID],0),3)</f>
        <v>#N/A</v>
      </c>
      <c r="AB103" s="6" t="e">
        <f>INDEX(allsections[[S]:[Order]],MATCH(Y103,allsections[SGUID],0),3)</f>
        <v>#N/A</v>
      </c>
      <c r="AC103" s="6" t="s">
        <v>2072</v>
      </c>
    </row>
    <row r="104" spans="1:29" ht="60" x14ac:dyDescent="0.25">
      <c r="A104" t="s">
        <v>2073</v>
      </c>
      <c r="B104" s="9" t="s">
        <v>2074</v>
      </c>
      <c r="C104" s="9"/>
      <c r="D104">
        <v>18</v>
      </c>
      <c r="P104" t="s">
        <v>364</v>
      </c>
      <c r="Q104" t="s">
        <v>675</v>
      </c>
      <c r="R104" s="6" t="str">
        <f t="shared" si="1"/>
        <v>4pvzWZLf4r0AsvpuWuoYAC65SiBmR9xE6MmZIJH2OMh8</v>
      </c>
      <c r="S104" s="6">
        <f>INDEX(allsections[[S]:[Order]],MATCH(P104,allsections[SGUID],0),3)</f>
        <v>20</v>
      </c>
      <c r="T104" s="6">
        <f>INDEX(allsections[[S]:[Order]],MATCH(Q104,allsections[SGUID],0),3)</f>
        <v>2006</v>
      </c>
      <c r="U104" t="str">
        <f>IF(sectionsubsection[[#This Row],[Schon da?]]=1,INDEX(sectionsubsection_download[],MATCH(sectionsubsection[[#This Row],[Title]],sectionsubsection_download[Title],0),6),INDEX(sectionsubsection10[],MATCH(sectionsubsection[[#This Row],[Title]],sectionsubsection10[Title],0),6))</f>
        <v>3voJYmeY4m9jVUrQOPEIep</v>
      </c>
      <c r="V104">
        <f>COUNTIF(Z:Z,sectionsubsection[[#This Row],[Title]])</f>
        <v>1</v>
      </c>
      <c r="X104" s="10"/>
      <c r="Y104" s="11"/>
      <c r="Z104" s="6" t="s">
        <v>2075</v>
      </c>
      <c r="AA104" s="6" t="e">
        <f>INDEX(allsections[[S]:[Order]],MATCH(X104,allsections[SGUID],0),3)</f>
        <v>#N/A</v>
      </c>
      <c r="AB104" s="6" t="e">
        <f>INDEX(allsections[[S]:[Order]],MATCH(Y104,allsections[SGUID],0),3)</f>
        <v>#N/A</v>
      </c>
      <c r="AC104" s="11" t="s">
        <v>2076</v>
      </c>
    </row>
    <row r="105" spans="1:29" x14ac:dyDescent="0.25">
      <c r="A105" t="s">
        <v>2077</v>
      </c>
      <c r="B105" t="s">
        <v>2078</v>
      </c>
      <c r="C105" s="9" t="s">
        <v>1676</v>
      </c>
      <c r="D105">
        <v>19</v>
      </c>
      <c r="P105" t="s">
        <v>364</v>
      </c>
      <c r="Q105" t="s">
        <v>675</v>
      </c>
      <c r="R105" s="6" t="str">
        <f t="shared" si="1"/>
        <v>4pvzWZLf4r0AsvpuWuoYAC65SiBmR9xE6MmZIJH2OMh8</v>
      </c>
      <c r="S105" s="6">
        <f>INDEX(allsections[[S]:[Order]],MATCH(P105,allsections[SGUID],0),3)</f>
        <v>20</v>
      </c>
      <c r="T105" s="6">
        <f>INDEX(allsections[[S]:[Order]],MATCH(Q105,allsections[SGUID],0),3)</f>
        <v>2006</v>
      </c>
      <c r="U105" t="str">
        <f>IF(sectionsubsection[[#This Row],[Schon da?]]=1,INDEX(sectionsubsection_download[],MATCH(sectionsubsection[[#This Row],[Title]],sectionsubsection_download[Title],0),6),INDEX(sectionsubsection10[],MATCH(sectionsubsection[[#This Row],[Title]],sectionsubsection10[Title],0),6))</f>
        <v>3voJYmeY4m9jVUrQOPEIep</v>
      </c>
      <c r="V105">
        <f>COUNTIF(Z:Z,sectionsubsection[[#This Row],[Title]])</f>
        <v>1</v>
      </c>
      <c r="X105" s="8"/>
      <c r="Y105" s="6"/>
      <c r="Z105" s="6" t="s">
        <v>2079</v>
      </c>
      <c r="AA105" s="6" t="e">
        <f>INDEX(allsections[[S]:[Order]],MATCH(X105,allsections[SGUID],0),3)</f>
        <v>#N/A</v>
      </c>
      <c r="AB105" s="6" t="e">
        <f>INDEX(allsections[[S]:[Order]],MATCH(Y105,allsections[SGUID],0),3)</f>
        <v>#N/A</v>
      </c>
      <c r="AC105" s="6" t="s">
        <v>2080</v>
      </c>
    </row>
    <row r="106" spans="1:29" ht="135" x14ac:dyDescent="0.25">
      <c r="A106" t="s">
        <v>1140</v>
      </c>
      <c r="B106" s="9" t="s">
        <v>2081</v>
      </c>
      <c r="C106" s="9" t="s">
        <v>2082</v>
      </c>
      <c r="D106">
        <v>19</v>
      </c>
      <c r="P106" t="s">
        <v>364</v>
      </c>
      <c r="Q106" t="s">
        <v>866</v>
      </c>
      <c r="R106" s="6" t="str">
        <f t="shared" si="1"/>
        <v>4pvzWZLf4r0AsvpuWuoYAC32bnxD3iuIFgJa6SxSTZZE</v>
      </c>
      <c r="S106" s="6">
        <f>INDEX(allsections[[S]:[Order]],MATCH(P106,allsections[SGUID],0),3)</f>
        <v>20</v>
      </c>
      <c r="T106" s="6">
        <f>INDEX(allsections[[S]:[Order]],MATCH(Q106,allsections[SGUID],0),3)</f>
        <v>2005</v>
      </c>
      <c r="U106" t="str">
        <f>IF(sectionsubsection[[#This Row],[Schon da?]]=1,INDEX(sectionsubsection_download[],MATCH(sectionsubsection[[#This Row],[Title]],sectionsubsection_download[Title],0),6),INDEX(sectionsubsection10[],MATCH(sectionsubsection[[#This Row],[Title]],sectionsubsection10[Title],0),6))</f>
        <v>60YTqCQn7FH9usxqAQOiqL</v>
      </c>
      <c r="V106">
        <f>COUNTIF(Z:Z,sectionsubsection[[#This Row],[Title]])</f>
        <v>1</v>
      </c>
      <c r="X106" s="10"/>
      <c r="Y106" s="11"/>
      <c r="Z106" s="6" t="s">
        <v>2083</v>
      </c>
      <c r="AA106" s="6" t="e">
        <f>INDEX(allsections[[S]:[Order]],MATCH(X106,allsections[SGUID],0),3)</f>
        <v>#N/A</v>
      </c>
      <c r="AB106" s="6" t="e">
        <f>INDEX(allsections[[S]:[Order]],MATCH(Y106,allsections[SGUID],0),3)</f>
        <v>#N/A</v>
      </c>
      <c r="AC106" s="11" t="s">
        <v>2084</v>
      </c>
    </row>
    <row r="107" spans="1:29" ht="30" x14ac:dyDescent="0.25">
      <c r="A107" t="s">
        <v>2085</v>
      </c>
      <c r="B107" s="9" t="s">
        <v>2086</v>
      </c>
      <c r="C107" s="9"/>
      <c r="D107">
        <v>19</v>
      </c>
      <c r="P107" t="s">
        <v>364</v>
      </c>
      <c r="Q107" t="s">
        <v>866</v>
      </c>
      <c r="R107" s="6" t="str">
        <f t="shared" si="1"/>
        <v>4pvzWZLf4r0AsvpuWuoYAC32bnxD3iuIFgJa6SxSTZZE</v>
      </c>
      <c r="S107" s="6">
        <f>INDEX(allsections[[S]:[Order]],MATCH(P107,allsections[SGUID],0),3)</f>
        <v>20</v>
      </c>
      <c r="T107" s="6">
        <f>INDEX(allsections[[S]:[Order]],MATCH(Q107,allsections[SGUID],0),3)</f>
        <v>2005</v>
      </c>
      <c r="U107" t="str">
        <f>IF(sectionsubsection[[#This Row],[Schon da?]]=1,INDEX(sectionsubsection_download[],MATCH(sectionsubsection[[#This Row],[Title]],sectionsubsection_download[Title],0),6),INDEX(sectionsubsection10[],MATCH(sectionsubsection[[#This Row],[Title]],sectionsubsection10[Title],0),6))</f>
        <v>60YTqCQn7FH9usxqAQOiqL</v>
      </c>
      <c r="V107">
        <f>COUNTIF(Z:Z,sectionsubsection[[#This Row],[Title]])</f>
        <v>1</v>
      </c>
      <c r="X107" s="8"/>
      <c r="Y107" s="6"/>
      <c r="Z107" s="6" t="s">
        <v>2087</v>
      </c>
      <c r="AA107" s="6" t="e">
        <f>INDEX(allsections[[S]:[Order]],MATCH(X107,allsections[SGUID],0),3)</f>
        <v>#N/A</v>
      </c>
      <c r="AB107" s="6" t="e">
        <f>INDEX(allsections[[S]:[Order]],MATCH(Y107,allsections[SGUID],0),3)</f>
        <v>#N/A</v>
      </c>
      <c r="AC107" s="6" t="s">
        <v>2088</v>
      </c>
    </row>
    <row r="108" spans="1:29" ht="330" x14ac:dyDescent="0.25">
      <c r="A108" t="s">
        <v>364</v>
      </c>
      <c r="B108" t="s">
        <v>2089</v>
      </c>
      <c r="C108" s="9" t="s">
        <v>2090</v>
      </c>
      <c r="D108">
        <v>20</v>
      </c>
      <c r="P108" t="s">
        <v>364</v>
      </c>
      <c r="Q108" t="s">
        <v>866</v>
      </c>
      <c r="R108" s="6" t="str">
        <f t="shared" si="1"/>
        <v>4pvzWZLf4r0AsvpuWuoYAC32bnxD3iuIFgJa6SxSTZZE</v>
      </c>
      <c r="S108" s="6">
        <f>INDEX(allsections[[S]:[Order]],MATCH(P108,allsections[SGUID],0),3)</f>
        <v>20</v>
      </c>
      <c r="T108" s="6">
        <f>INDEX(allsections[[S]:[Order]],MATCH(Q108,allsections[SGUID],0),3)</f>
        <v>2005</v>
      </c>
      <c r="U108" t="str">
        <f>IF(sectionsubsection[[#This Row],[Schon da?]]=1,INDEX(sectionsubsection_download[],MATCH(sectionsubsection[[#This Row],[Title]],sectionsubsection_download[Title],0),6),INDEX(sectionsubsection10[],MATCH(sectionsubsection[[#This Row],[Title]],sectionsubsection10[Title],0),6))</f>
        <v>60YTqCQn7FH9usxqAQOiqL</v>
      </c>
      <c r="V108">
        <f>COUNTIF(Z:Z,sectionsubsection[[#This Row],[Title]])</f>
        <v>1</v>
      </c>
      <c r="X108" s="10"/>
      <c r="Y108" s="11"/>
      <c r="Z108" s="6" t="s">
        <v>2091</v>
      </c>
      <c r="AA108" s="6" t="e">
        <f>INDEX(allsections[[S]:[Order]],MATCH(X108,allsections[SGUID],0),3)</f>
        <v>#N/A</v>
      </c>
      <c r="AB108" s="6" t="e">
        <f>INDEX(allsections[[S]:[Order]],MATCH(Y108,allsections[SGUID],0),3)</f>
        <v>#N/A</v>
      </c>
      <c r="AC108" s="11" t="s">
        <v>2092</v>
      </c>
    </row>
    <row r="109" spans="1:29" x14ac:dyDescent="0.25">
      <c r="A109" t="s">
        <v>2093</v>
      </c>
      <c r="B109" t="s">
        <v>2094</v>
      </c>
      <c r="C109" s="9" t="s">
        <v>1676</v>
      </c>
      <c r="D109">
        <v>20</v>
      </c>
      <c r="P109" t="s">
        <v>364</v>
      </c>
      <c r="Q109" t="s">
        <v>866</v>
      </c>
      <c r="R109" s="6" t="str">
        <f t="shared" si="1"/>
        <v>4pvzWZLf4r0AsvpuWuoYAC32bnxD3iuIFgJa6SxSTZZE</v>
      </c>
      <c r="S109" s="6">
        <f>INDEX(allsections[[S]:[Order]],MATCH(P109,allsections[SGUID],0),3)</f>
        <v>20</v>
      </c>
      <c r="T109" s="6">
        <f>INDEX(allsections[[S]:[Order]],MATCH(Q109,allsections[SGUID],0),3)</f>
        <v>2005</v>
      </c>
      <c r="U109" t="str">
        <f>IF(sectionsubsection[[#This Row],[Schon da?]]=1,INDEX(sectionsubsection_download[],MATCH(sectionsubsection[[#This Row],[Title]],sectionsubsection_download[Title],0),6),INDEX(sectionsubsection10[],MATCH(sectionsubsection[[#This Row],[Title]],sectionsubsection10[Title],0),6))</f>
        <v>60YTqCQn7FH9usxqAQOiqL</v>
      </c>
      <c r="V109">
        <f>COUNTIF(Z:Z,sectionsubsection[[#This Row],[Title]])</f>
        <v>1</v>
      </c>
      <c r="X109" s="8"/>
      <c r="Y109" s="6"/>
      <c r="Z109" s="6" t="s">
        <v>2095</v>
      </c>
      <c r="AA109" s="6" t="e">
        <f>INDEX(allsections[[S]:[Order]],MATCH(X109,allsections[SGUID],0),3)</f>
        <v>#N/A</v>
      </c>
      <c r="AB109" s="6" t="e">
        <f>INDEX(allsections[[S]:[Order]],MATCH(Y109,allsections[SGUID],0),3)</f>
        <v>#N/A</v>
      </c>
      <c r="AC109" s="6" t="s">
        <v>2096</v>
      </c>
    </row>
    <row r="110" spans="1:29" ht="105" x14ac:dyDescent="0.25">
      <c r="A110" t="s">
        <v>2097</v>
      </c>
      <c r="B110" s="9" t="s">
        <v>2098</v>
      </c>
      <c r="C110" s="9"/>
      <c r="D110">
        <v>20</v>
      </c>
      <c r="P110" t="s">
        <v>364</v>
      </c>
      <c r="Q110" t="s">
        <v>915</v>
      </c>
      <c r="R110" s="6" t="str">
        <f t="shared" si="1"/>
        <v>4pvzWZLf4r0AsvpuWuoYAC69tkf9xTq4aAYbrRMthWNF</v>
      </c>
      <c r="S110" s="6">
        <f>INDEX(allsections[[S]:[Order]],MATCH(P110,allsections[SGUID],0),3)</f>
        <v>20</v>
      </c>
      <c r="T110" s="6">
        <f>INDEX(allsections[[S]:[Order]],MATCH(Q110,allsections[SGUID],0),3)</f>
        <v>2004</v>
      </c>
      <c r="U110" t="str">
        <f>IF(sectionsubsection[[#This Row],[Schon da?]]=1,INDEX(sectionsubsection_download[],MATCH(sectionsubsection[[#This Row],[Title]],sectionsubsection_download[Title],0),6),INDEX(sectionsubsection10[],MATCH(sectionsubsection[[#This Row],[Title]],sectionsubsection10[Title],0),6))</f>
        <v>304WayBeH0VzrDds0V9TK0</v>
      </c>
      <c r="V110">
        <f>COUNTIF(Z:Z,sectionsubsection[[#This Row],[Title]])</f>
        <v>1</v>
      </c>
      <c r="X110" s="10"/>
      <c r="Y110" s="11"/>
      <c r="Z110" s="6" t="s">
        <v>2099</v>
      </c>
      <c r="AA110" s="6" t="e">
        <f>INDEX(allsections[[S]:[Order]],MATCH(X110,allsections[SGUID],0),3)</f>
        <v>#N/A</v>
      </c>
      <c r="AB110" s="6" t="e">
        <f>INDEX(allsections[[S]:[Order]],MATCH(Y110,allsections[SGUID],0),3)</f>
        <v>#N/A</v>
      </c>
      <c r="AC110" s="11" t="s">
        <v>2100</v>
      </c>
    </row>
    <row r="111" spans="1:29" x14ac:dyDescent="0.25">
      <c r="A111" t="s">
        <v>2101</v>
      </c>
      <c r="B111" t="s">
        <v>2102</v>
      </c>
      <c r="C111" s="9" t="s">
        <v>1676</v>
      </c>
      <c r="D111">
        <v>21</v>
      </c>
      <c r="P111" t="s">
        <v>364</v>
      </c>
      <c r="Q111" t="s">
        <v>915</v>
      </c>
      <c r="R111" s="6" t="str">
        <f t="shared" si="1"/>
        <v>4pvzWZLf4r0AsvpuWuoYAC69tkf9xTq4aAYbrRMthWNF</v>
      </c>
      <c r="S111" s="6">
        <f>INDEX(allsections[[S]:[Order]],MATCH(P111,allsections[SGUID],0),3)</f>
        <v>20</v>
      </c>
      <c r="T111" s="6">
        <f>INDEX(allsections[[S]:[Order]],MATCH(Q111,allsections[SGUID],0),3)</f>
        <v>2004</v>
      </c>
      <c r="U111" t="str">
        <f>IF(sectionsubsection[[#This Row],[Schon da?]]=1,INDEX(sectionsubsection_download[],MATCH(sectionsubsection[[#This Row],[Title]],sectionsubsection_download[Title],0),6),INDEX(sectionsubsection10[],MATCH(sectionsubsection[[#This Row],[Title]],sectionsubsection10[Title],0),6))</f>
        <v>304WayBeH0VzrDds0V9TK0</v>
      </c>
      <c r="V111">
        <f>COUNTIF(Z:Z,sectionsubsection[[#This Row],[Title]])</f>
        <v>1</v>
      </c>
      <c r="X111" s="8"/>
      <c r="Y111" s="6"/>
      <c r="Z111" s="6" t="s">
        <v>2103</v>
      </c>
      <c r="AA111" s="6" t="e">
        <f>INDEX(allsections[[S]:[Order]],MATCH(X111,allsections[SGUID],0),3)</f>
        <v>#N/A</v>
      </c>
      <c r="AB111" s="6" t="e">
        <f>INDEX(allsections[[S]:[Order]],MATCH(Y111,allsections[SGUID],0),3)</f>
        <v>#N/A</v>
      </c>
      <c r="AC111" s="6" t="s">
        <v>2104</v>
      </c>
    </row>
    <row r="112" spans="1:29" ht="120" x14ac:dyDescent="0.25">
      <c r="A112" t="s">
        <v>576</v>
      </c>
      <c r="B112" s="9" t="s">
        <v>2105</v>
      </c>
      <c r="C112" s="9" t="s">
        <v>1676</v>
      </c>
      <c r="D112">
        <v>21</v>
      </c>
      <c r="P112" t="s">
        <v>364</v>
      </c>
      <c r="Q112" t="s">
        <v>915</v>
      </c>
      <c r="R112" s="6" t="str">
        <f t="shared" si="1"/>
        <v>4pvzWZLf4r0AsvpuWuoYAC69tkf9xTq4aAYbrRMthWNF</v>
      </c>
      <c r="S112" s="6">
        <f>INDEX(allsections[[S]:[Order]],MATCH(P112,allsections[SGUID],0),3)</f>
        <v>20</v>
      </c>
      <c r="T112" s="6">
        <f>INDEX(allsections[[S]:[Order]],MATCH(Q112,allsections[SGUID],0),3)</f>
        <v>2004</v>
      </c>
      <c r="U112" t="str">
        <f>IF(sectionsubsection[[#This Row],[Schon da?]]=1,INDEX(sectionsubsection_download[],MATCH(sectionsubsection[[#This Row],[Title]],sectionsubsection_download[Title],0),6),INDEX(sectionsubsection10[],MATCH(sectionsubsection[[#This Row],[Title]],sectionsubsection10[Title],0),6))</f>
        <v>304WayBeH0VzrDds0V9TK0</v>
      </c>
      <c r="V112">
        <f>COUNTIF(Z:Z,sectionsubsection[[#This Row],[Title]])</f>
        <v>1</v>
      </c>
      <c r="X112" s="10"/>
      <c r="Y112" s="11"/>
      <c r="Z112" s="6" t="s">
        <v>2106</v>
      </c>
      <c r="AA112" s="6" t="e">
        <f>INDEX(allsections[[S]:[Order]],MATCH(X112,allsections[SGUID],0),3)</f>
        <v>#N/A</v>
      </c>
      <c r="AB112" s="6" t="e">
        <f>INDEX(allsections[[S]:[Order]],MATCH(Y112,allsections[SGUID],0),3)</f>
        <v>#N/A</v>
      </c>
      <c r="AC112" s="11" t="s">
        <v>2107</v>
      </c>
    </row>
    <row r="113" spans="1:29" ht="60" x14ac:dyDescent="0.25">
      <c r="A113" t="s">
        <v>2108</v>
      </c>
      <c r="B113" s="9" t="s">
        <v>2109</v>
      </c>
      <c r="C113" s="9"/>
      <c r="D113">
        <v>21</v>
      </c>
      <c r="P113" t="s">
        <v>364</v>
      </c>
      <c r="Q113" t="s">
        <v>915</v>
      </c>
      <c r="R113" s="6" t="str">
        <f t="shared" si="1"/>
        <v>4pvzWZLf4r0AsvpuWuoYAC69tkf9xTq4aAYbrRMthWNF</v>
      </c>
      <c r="S113" s="6">
        <f>INDEX(allsections[[S]:[Order]],MATCH(P113,allsections[SGUID],0),3)</f>
        <v>20</v>
      </c>
      <c r="T113" s="6">
        <f>INDEX(allsections[[S]:[Order]],MATCH(Q113,allsections[SGUID],0),3)</f>
        <v>2004</v>
      </c>
      <c r="U113" t="str">
        <f>IF(sectionsubsection[[#This Row],[Schon da?]]=1,INDEX(sectionsubsection_download[],MATCH(sectionsubsection[[#This Row],[Title]],sectionsubsection_download[Title],0),6),INDEX(sectionsubsection10[],MATCH(sectionsubsection[[#This Row],[Title]],sectionsubsection10[Title],0),6))</f>
        <v>304WayBeH0VzrDds0V9TK0</v>
      </c>
      <c r="V113">
        <f>COUNTIF(Z:Z,sectionsubsection[[#This Row],[Title]])</f>
        <v>1</v>
      </c>
      <c r="X113" s="8"/>
      <c r="Y113" s="6"/>
      <c r="Z113" s="6" t="s">
        <v>2110</v>
      </c>
      <c r="AA113" s="6" t="e">
        <f>INDEX(allsections[[S]:[Order]],MATCH(X113,allsections[SGUID],0),3)</f>
        <v>#N/A</v>
      </c>
      <c r="AB113" s="6" t="e">
        <f>INDEX(allsections[[S]:[Order]],MATCH(Y113,allsections[SGUID],0),3)</f>
        <v>#N/A</v>
      </c>
      <c r="AC113" s="6" t="s">
        <v>2111</v>
      </c>
    </row>
    <row r="114" spans="1:29" x14ac:dyDescent="0.25">
      <c r="A114" t="s">
        <v>2112</v>
      </c>
      <c r="B114" t="s">
        <v>2113</v>
      </c>
      <c r="C114" s="9" t="s">
        <v>1676</v>
      </c>
      <c r="D114">
        <v>22</v>
      </c>
      <c r="P114" t="s">
        <v>364</v>
      </c>
      <c r="Q114" t="s">
        <v>365</v>
      </c>
      <c r="R114" s="6" t="str">
        <f t="shared" si="1"/>
        <v>4pvzWZLf4r0AsvpuWuoYAC1V7OJsLngbMIMF5cpB2lgv</v>
      </c>
      <c r="S114" s="6">
        <f>INDEX(allsections[[S]:[Order]],MATCH(P114,allsections[SGUID],0),3)</f>
        <v>20</v>
      </c>
      <c r="T114" s="6">
        <f>INDEX(allsections[[S]:[Order]],MATCH(Q114,allsections[SGUID],0),3)</f>
        <v>2003</v>
      </c>
      <c r="U114" t="str">
        <f>IF(sectionsubsection[[#This Row],[Schon da?]]=1,INDEX(sectionsubsection_download[],MATCH(sectionsubsection[[#This Row],[Title]],sectionsubsection_download[Title],0),6),INDEX(sectionsubsection10[],MATCH(sectionsubsection[[#This Row],[Title]],sectionsubsection10[Title],0),6))</f>
        <v>3dK0wdZnclzgLIOpYhYOUM</v>
      </c>
      <c r="V114">
        <f>COUNTIF(Z:Z,sectionsubsection[[#This Row],[Title]])</f>
        <v>1</v>
      </c>
      <c r="X114" s="10"/>
      <c r="Y114" s="11"/>
      <c r="Z114" s="6" t="s">
        <v>2114</v>
      </c>
      <c r="AA114" s="6" t="e">
        <f>INDEX(allsections[[S]:[Order]],MATCH(X114,allsections[SGUID],0),3)</f>
        <v>#N/A</v>
      </c>
      <c r="AB114" s="6" t="e">
        <f>INDEX(allsections[[S]:[Order]],MATCH(Y114,allsections[SGUID],0),3)</f>
        <v>#N/A</v>
      </c>
      <c r="AC114" s="11" t="s">
        <v>2115</v>
      </c>
    </row>
    <row r="115" spans="1:29" ht="409.5" x14ac:dyDescent="0.25">
      <c r="A115" t="s">
        <v>523</v>
      </c>
      <c r="B115" s="9" t="s">
        <v>2116</v>
      </c>
      <c r="C115" s="9" t="s">
        <v>2117</v>
      </c>
      <c r="D115">
        <v>22</v>
      </c>
      <c r="P115" t="s">
        <v>364</v>
      </c>
      <c r="Q115" t="s">
        <v>365</v>
      </c>
      <c r="R115" s="6" t="str">
        <f t="shared" si="1"/>
        <v>4pvzWZLf4r0AsvpuWuoYAC1V7OJsLngbMIMF5cpB2lgv</v>
      </c>
      <c r="S115" s="6">
        <f>INDEX(allsections[[S]:[Order]],MATCH(P115,allsections[SGUID],0),3)</f>
        <v>20</v>
      </c>
      <c r="T115" s="6">
        <f>INDEX(allsections[[S]:[Order]],MATCH(Q115,allsections[SGUID],0),3)</f>
        <v>2003</v>
      </c>
      <c r="U115" t="str">
        <f>IF(sectionsubsection[[#This Row],[Schon da?]]=1,INDEX(sectionsubsection_download[],MATCH(sectionsubsection[[#This Row],[Title]],sectionsubsection_download[Title],0),6),INDEX(sectionsubsection10[],MATCH(sectionsubsection[[#This Row],[Title]],sectionsubsection10[Title],0),6))</f>
        <v>3dK0wdZnclzgLIOpYhYOUM</v>
      </c>
      <c r="V115">
        <f>COUNTIF(Z:Z,sectionsubsection[[#This Row],[Title]])</f>
        <v>1</v>
      </c>
      <c r="X115" s="8"/>
      <c r="Y115" s="6"/>
      <c r="Z115" s="6" t="s">
        <v>2118</v>
      </c>
      <c r="AA115" s="6" t="e">
        <f>INDEX(allsections[[S]:[Order]],MATCH(X115,allsections[SGUID],0),3)</f>
        <v>#N/A</v>
      </c>
      <c r="AB115" s="6" t="e">
        <f>INDEX(allsections[[S]:[Order]],MATCH(Y115,allsections[SGUID],0),3)</f>
        <v>#N/A</v>
      </c>
      <c r="AC115" s="6" t="s">
        <v>2119</v>
      </c>
    </row>
    <row r="116" spans="1:29" ht="90" x14ac:dyDescent="0.25">
      <c r="A116" t="s">
        <v>2120</v>
      </c>
      <c r="B116" s="9" t="s">
        <v>2121</v>
      </c>
      <c r="C116" s="9"/>
      <c r="D116">
        <v>22</v>
      </c>
      <c r="P116" t="s">
        <v>364</v>
      </c>
      <c r="Q116" t="s">
        <v>365</v>
      </c>
      <c r="R116" s="6" t="str">
        <f t="shared" si="1"/>
        <v>4pvzWZLf4r0AsvpuWuoYAC1V7OJsLngbMIMF5cpB2lgv</v>
      </c>
      <c r="S116" s="6">
        <f>INDEX(allsections[[S]:[Order]],MATCH(P116,allsections[SGUID],0),3)</f>
        <v>20</v>
      </c>
      <c r="T116" s="6">
        <f>INDEX(allsections[[S]:[Order]],MATCH(Q116,allsections[SGUID],0),3)</f>
        <v>2003</v>
      </c>
      <c r="U116" t="str">
        <f>IF(sectionsubsection[[#This Row],[Schon da?]]=1,INDEX(sectionsubsection_download[],MATCH(sectionsubsection[[#This Row],[Title]],sectionsubsection_download[Title],0),6),INDEX(sectionsubsection10[],MATCH(sectionsubsection[[#This Row],[Title]],sectionsubsection10[Title],0),6))</f>
        <v>3dK0wdZnclzgLIOpYhYOUM</v>
      </c>
      <c r="V116">
        <f>COUNTIF(Z:Z,sectionsubsection[[#This Row],[Title]])</f>
        <v>1</v>
      </c>
      <c r="X116" s="10"/>
      <c r="Y116" s="11"/>
      <c r="Z116" s="6" t="s">
        <v>2122</v>
      </c>
      <c r="AA116" s="6" t="e">
        <f>INDEX(allsections[[S]:[Order]],MATCH(X116,allsections[SGUID],0),3)</f>
        <v>#N/A</v>
      </c>
      <c r="AB116" s="6" t="e">
        <f>INDEX(allsections[[S]:[Order]],MATCH(Y116,allsections[SGUID],0),3)</f>
        <v>#N/A</v>
      </c>
      <c r="AC116" s="11" t="s">
        <v>2123</v>
      </c>
    </row>
    <row r="117" spans="1:29" x14ac:dyDescent="0.25">
      <c r="A117" t="s">
        <v>2124</v>
      </c>
      <c r="B117" t="s">
        <v>2125</v>
      </c>
      <c r="C117" s="9" t="s">
        <v>1676</v>
      </c>
      <c r="D117">
        <v>23</v>
      </c>
      <c r="P117" t="s">
        <v>364</v>
      </c>
      <c r="Q117" t="s">
        <v>365</v>
      </c>
      <c r="R117" s="6" t="str">
        <f t="shared" si="1"/>
        <v>4pvzWZLf4r0AsvpuWuoYAC1V7OJsLngbMIMF5cpB2lgv</v>
      </c>
      <c r="S117" s="6">
        <f>INDEX(allsections[[S]:[Order]],MATCH(P117,allsections[SGUID],0),3)</f>
        <v>20</v>
      </c>
      <c r="T117" s="6">
        <f>INDEX(allsections[[S]:[Order]],MATCH(Q117,allsections[SGUID],0),3)</f>
        <v>2003</v>
      </c>
      <c r="U117" t="str">
        <f>IF(sectionsubsection[[#This Row],[Schon da?]]=1,INDEX(sectionsubsection_download[],MATCH(sectionsubsection[[#This Row],[Title]],sectionsubsection_download[Title],0),6),INDEX(sectionsubsection10[],MATCH(sectionsubsection[[#This Row],[Title]],sectionsubsection10[Title],0),6))</f>
        <v>3dK0wdZnclzgLIOpYhYOUM</v>
      </c>
      <c r="V117">
        <f>COUNTIF(Z:Z,sectionsubsection[[#This Row],[Title]])</f>
        <v>1</v>
      </c>
      <c r="X117" s="8"/>
      <c r="Y117" s="6"/>
      <c r="Z117" s="6" t="s">
        <v>2126</v>
      </c>
      <c r="AA117" s="6" t="e">
        <f>INDEX(allsections[[S]:[Order]],MATCH(X117,allsections[SGUID],0),3)</f>
        <v>#N/A</v>
      </c>
      <c r="AB117" s="6" t="e">
        <f>INDEX(allsections[[S]:[Order]],MATCH(Y117,allsections[SGUID],0),3)</f>
        <v>#N/A</v>
      </c>
      <c r="AC117" s="6" t="s">
        <v>2127</v>
      </c>
    </row>
    <row r="118" spans="1:29" ht="60" x14ac:dyDescent="0.25">
      <c r="A118" t="s">
        <v>1646</v>
      </c>
      <c r="B118" s="9" t="s">
        <v>2128</v>
      </c>
      <c r="C118" s="9" t="s">
        <v>1676</v>
      </c>
      <c r="D118">
        <v>23</v>
      </c>
      <c r="P118" t="s">
        <v>364</v>
      </c>
      <c r="Q118" t="s">
        <v>365</v>
      </c>
      <c r="R118" s="6" t="str">
        <f t="shared" si="1"/>
        <v>4pvzWZLf4r0AsvpuWuoYAC1V7OJsLngbMIMF5cpB2lgv</v>
      </c>
      <c r="S118" s="6">
        <f>INDEX(allsections[[S]:[Order]],MATCH(P118,allsections[SGUID],0),3)</f>
        <v>20</v>
      </c>
      <c r="T118" s="6">
        <f>INDEX(allsections[[S]:[Order]],MATCH(Q118,allsections[SGUID],0),3)</f>
        <v>2003</v>
      </c>
      <c r="U118" t="str">
        <f>IF(sectionsubsection[[#This Row],[Schon da?]]=1,INDEX(sectionsubsection_download[],MATCH(sectionsubsection[[#This Row],[Title]],sectionsubsection_download[Title],0),6),INDEX(sectionsubsection10[],MATCH(sectionsubsection[[#This Row],[Title]],sectionsubsection10[Title],0),6))</f>
        <v>3dK0wdZnclzgLIOpYhYOUM</v>
      </c>
      <c r="V118">
        <f>COUNTIF(Z:Z,sectionsubsection[[#This Row],[Title]])</f>
        <v>1</v>
      </c>
      <c r="X118" s="10"/>
      <c r="Y118" s="11"/>
      <c r="Z118" s="6" t="s">
        <v>2129</v>
      </c>
      <c r="AA118" s="6" t="e">
        <f>INDEX(allsections[[S]:[Order]],MATCH(X118,allsections[SGUID],0),3)</f>
        <v>#N/A</v>
      </c>
      <c r="AB118" s="6" t="e">
        <f>INDEX(allsections[[S]:[Order]],MATCH(Y118,allsections[SGUID],0),3)</f>
        <v>#N/A</v>
      </c>
      <c r="AC118" s="11" t="s">
        <v>2130</v>
      </c>
    </row>
    <row r="119" spans="1:29" ht="60" x14ac:dyDescent="0.25">
      <c r="A119" t="s">
        <v>2131</v>
      </c>
      <c r="B119" s="9" t="s">
        <v>2132</v>
      </c>
      <c r="C119" s="9"/>
      <c r="D119">
        <v>23</v>
      </c>
      <c r="P119" t="s">
        <v>364</v>
      </c>
      <c r="Q119" t="s">
        <v>365</v>
      </c>
      <c r="R119" s="6" t="str">
        <f t="shared" si="1"/>
        <v>4pvzWZLf4r0AsvpuWuoYAC1V7OJsLngbMIMF5cpB2lgv</v>
      </c>
      <c r="S119" s="6">
        <f>INDEX(allsections[[S]:[Order]],MATCH(P119,allsections[SGUID],0),3)</f>
        <v>20</v>
      </c>
      <c r="T119" s="6">
        <f>INDEX(allsections[[S]:[Order]],MATCH(Q119,allsections[SGUID],0),3)</f>
        <v>2003</v>
      </c>
      <c r="U119" t="str">
        <f>IF(sectionsubsection[[#This Row],[Schon da?]]=1,INDEX(sectionsubsection_download[],MATCH(sectionsubsection[[#This Row],[Title]],sectionsubsection_download[Title],0),6),INDEX(sectionsubsection10[],MATCH(sectionsubsection[[#This Row],[Title]],sectionsubsection10[Title],0),6))</f>
        <v>3dK0wdZnclzgLIOpYhYOUM</v>
      </c>
      <c r="V119">
        <f>COUNTIF(Z:Z,sectionsubsection[[#This Row],[Title]])</f>
        <v>1</v>
      </c>
      <c r="X119" s="8"/>
      <c r="Y119" s="6"/>
      <c r="Z119" s="6" t="s">
        <v>2133</v>
      </c>
      <c r="AA119" s="6" t="e">
        <f>INDEX(allsections[[S]:[Order]],MATCH(X119,allsections[SGUID],0),3)</f>
        <v>#N/A</v>
      </c>
      <c r="AB119" s="6" t="e">
        <f>INDEX(allsections[[S]:[Order]],MATCH(Y119,allsections[SGUID],0),3)</f>
        <v>#N/A</v>
      </c>
      <c r="AC119" s="6" t="s">
        <v>2134</v>
      </c>
    </row>
    <row r="120" spans="1:29" x14ac:dyDescent="0.25">
      <c r="A120" t="s">
        <v>2135</v>
      </c>
      <c r="B120" t="s">
        <v>2136</v>
      </c>
      <c r="C120" s="9"/>
      <c r="D120">
        <v>24</v>
      </c>
      <c r="P120" t="s">
        <v>364</v>
      </c>
      <c r="Q120" t="s">
        <v>365</v>
      </c>
      <c r="R120" s="6" t="str">
        <f t="shared" si="1"/>
        <v>4pvzWZLf4r0AsvpuWuoYAC1V7OJsLngbMIMF5cpB2lgv</v>
      </c>
      <c r="S120" s="6">
        <f>INDEX(allsections[[S]:[Order]],MATCH(P120,allsections[SGUID],0),3)</f>
        <v>20</v>
      </c>
      <c r="T120" s="6">
        <f>INDEX(allsections[[S]:[Order]],MATCH(Q120,allsections[SGUID],0),3)</f>
        <v>2003</v>
      </c>
      <c r="U120" t="str">
        <f>IF(sectionsubsection[[#This Row],[Schon da?]]=1,INDEX(sectionsubsection_download[],MATCH(sectionsubsection[[#This Row],[Title]],sectionsubsection_download[Title],0),6),INDEX(sectionsubsection10[],MATCH(sectionsubsection[[#This Row],[Title]],sectionsubsection10[Title],0),6))</f>
        <v>3dK0wdZnclzgLIOpYhYOUM</v>
      </c>
      <c r="V120">
        <f>COUNTIF(Z:Z,sectionsubsection[[#This Row],[Title]])</f>
        <v>1</v>
      </c>
      <c r="X120" s="10"/>
      <c r="Y120" s="11"/>
      <c r="Z120" s="6" t="s">
        <v>2137</v>
      </c>
      <c r="AA120" s="6" t="e">
        <f>INDEX(allsections[[S]:[Order]],MATCH(X120,allsections[SGUID],0),3)</f>
        <v>#N/A</v>
      </c>
      <c r="AB120" s="6" t="e">
        <f>INDEX(allsections[[S]:[Order]],MATCH(Y120,allsections[SGUID],0),3)</f>
        <v>#N/A</v>
      </c>
      <c r="AC120" s="11" t="s">
        <v>2138</v>
      </c>
    </row>
    <row r="121" spans="1:29" x14ac:dyDescent="0.25">
      <c r="A121" t="s">
        <v>2139</v>
      </c>
      <c r="B121" t="s">
        <v>2140</v>
      </c>
      <c r="C121" s="9" t="s">
        <v>1676</v>
      </c>
      <c r="D121">
        <v>24</v>
      </c>
      <c r="P121" t="s">
        <v>364</v>
      </c>
      <c r="Q121" t="s">
        <v>365</v>
      </c>
      <c r="R121" s="6" t="str">
        <f t="shared" si="1"/>
        <v>4pvzWZLf4r0AsvpuWuoYAC1V7OJsLngbMIMF5cpB2lgv</v>
      </c>
      <c r="S121" s="6">
        <f>INDEX(allsections[[S]:[Order]],MATCH(P121,allsections[SGUID],0),3)</f>
        <v>20</v>
      </c>
      <c r="T121" s="6">
        <f>INDEX(allsections[[S]:[Order]],MATCH(Q121,allsections[SGUID],0),3)</f>
        <v>2003</v>
      </c>
      <c r="U121" t="str">
        <f>IF(sectionsubsection[[#This Row],[Schon da?]]=1,INDEX(sectionsubsection_download[],MATCH(sectionsubsection[[#This Row],[Title]],sectionsubsection_download[Title],0),6),INDEX(sectionsubsection10[],MATCH(sectionsubsection[[#This Row],[Title]],sectionsubsection10[Title],0),6))</f>
        <v>3dK0wdZnclzgLIOpYhYOUM</v>
      </c>
      <c r="V121">
        <f>COUNTIF(Z:Z,sectionsubsection[[#This Row],[Title]])</f>
        <v>1</v>
      </c>
      <c r="X121" s="8"/>
      <c r="Y121" s="6"/>
      <c r="Z121" s="6" t="s">
        <v>2141</v>
      </c>
      <c r="AA121" s="6" t="e">
        <f>INDEX(allsections[[S]:[Order]],MATCH(X121,allsections[SGUID],0),3)</f>
        <v>#N/A</v>
      </c>
      <c r="AB121" s="6" t="e">
        <f>INDEX(allsections[[S]:[Order]],MATCH(Y121,allsections[SGUID],0),3)</f>
        <v>#N/A</v>
      </c>
      <c r="AC121" s="6" t="s">
        <v>2142</v>
      </c>
    </row>
    <row r="122" spans="1:29" ht="120" x14ac:dyDescent="0.25">
      <c r="A122" t="s">
        <v>556</v>
      </c>
      <c r="B122" s="9" t="s">
        <v>2143</v>
      </c>
      <c r="C122" s="9" t="s">
        <v>1676</v>
      </c>
      <c r="D122">
        <v>24</v>
      </c>
      <c r="P122" t="s">
        <v>364</v>
      </c>
      <c r="Q122" t="s">
        <v>365</v>
      </c>
      <c r="R122" s="6" t="str">
        <f t="shared" si="1"/>
        <v>4pvzWZLf4r0AsvpuWuoYAC1V7OJsLngbMIMF5cpB2lgv</v>
      </c>
      <c r="S122" s="6">
        <f>INDEX(allsections[[S]:[Order]],MATCH(P122,allsections[SGUID],0),3)</f>
        <v>20</v>
      </c>
      <c r="T122" s="6">
        <f>INDEX(allsections[[S]:[Order]],MATCH(Q122,allsections[SGUID],0),3)</f>
        <v>2003</v>
      </c>
      <c r="U122" t="str">
        <f>IF(sectionsubsection[[#This Row],[Schon da?]]=1,INDEX(sectionsubsection_download[],MATCH(sectionsubsection[[#This Row],[Title]],sectionsubsection_download[Title],0),6),INDEX(sectionsubsection10[],MATCH(sectionsubsection[[#This Row],[Title]],sectionsubsection10[Title],0),6))</f>
        <v>3dK0wdZnclzgLIOpYhYOUM</v>
      </c>
      <c r="V122">
        <f>COUNTIF(Z:Z,sectionsubsection[[#This Row],[Title]])</f>
        <v>1</v>
      </c>
      <c r="X122" s="10"/>
      <c r="Y122" s="11"/>
      <c r="Z122" s="6" t="s">
        <v>2144</v>
      </c>
      <c r="AA122" s="6" t="e">
        <f>INDEX(allsections[[S]:[Order]],MATCH(X122,allsections[SGUID],0),3)</f>
        <v>#N/A</v>
      </c>
      <c r="AB122" s="6" t="e">
        <f>INDEX(allsections[[S]:[Order]],MATCH(Y122,allsections[SGUID],0),3)</f>
        <v>#N/A</v>
      </c>
      <c r="AC122" s="11" t="s">
        <v>2145</v>
      </c>
    </row>
    <row r="123" spans="1:29" x14ac:dyDescent="0.25">
      <c r="A123" t="s">
        <v>2146</v>
      </c>
      <c r="B123" t="s">
        <v>2147</v>
      </c>
      <c r="C123" s="9" t="s">
        <v>1676</v>
      </c>
      <c r="D123">
        <v>25</v>
      </c>
      <c r="P123" t="s">
        <v>364</v>
      </c>
      <c r="Q123" t="s">
        <v>829</v>
      </c>
      <c r="R123" s="6" t="str">
        <f t="shared" si="1"/>
        <v>4pvzWZLf4r0AsvpuWuoYAC6moTS0uCjB77ymqMRrEaKu</v>
      </c>
      <c r="S123" s="6">
        <f>INDEX(allsections[[S]:[Order]],MATCH(P123,allsections[SGUID],0),3)</f>
        <v>20</v>
      </c>
      <c r="T123" s="6">
        <f>INDEX(allsections[[S]:[Order]],MATCH(Q123,allsections[SGUID],0),3)</f>
        <v>2002</v>
      </c>
      <c r="U123" t="str">
        <f>IF(sectionsubsection[[#This Row],[Schon da?]]=1,INDEX(sectionsubsection_download[],MATCH(sectionsubsection[[#This Row],[Title]],sectionsubsection_download[Title],0),6),INDEX(sectionsubsection10[],MATCH(sectionsubsection[[#This Row],[Title]],sectionsubsection10[Title],0),6))</f>
        <v>476rC4cdc9j8oss1h3sXXS</v>
      </c>
      <c r="V123">
        <f>COUNTIF(Z:Z,sectionsubsection[[#This Row],[Title]])</f>
        <v>1</v>
      </c>
      <c r="X123" s="8"/>
      <c r="Y123" s="6"/>
      <c r="Z123" s="6" t="s">
        <v>2148</v>
      </c>
      <c r="AA123" s="6" t="e">
        <f>INDEX(allsections[[S]:[Order]],MATCH(X123,allsections[SGUID],0),3)</f>
        <v>#N/A</v>
      </c>
      <c r="AB123" s="6" t="e">
        <f>INDEX(allsections[[S]:[Order]],MATCH(Y123,allsections[SGUID],0),3)</f>
        <v>#N/A</v>
      </c>
      <c r="AC123" s="6" t="s">
        <v>2149</v>
      </c>
    </row>
    <row r="124" spans="1:29" ht="105" x14ac:dyDescent="0.25">
      <c r="A124" t="s">
        <v>49</v>
      </c>
      <c r="B124" s="9" t="s">
        <v>2150</v>
      </c>
      <c r="C124" s="9" t="s">
        <v>1676</v>
      </c>
      <c r="D124">
        <v>25</v>
      </c>
      <c r="P124" t="s">
        <v>364</v>
      </c>
      <c r="Q124" t="s">
        <v>829</v>
      </c>
      <c r="R124" s="6" t="str">
        <f t="shared" si="1"/>
        <v>4pvzWZLf4r0AsvpuWuoYAC6moTS0uCjB77ymqMRrEaKu</v>
      </c>
      <c r="S124" s="6">
        <f>INDEX(allsections[[S]:[Order]],MATCH(P124,allsections[SGUID],0),3)</f>
        <v>20</v>
      </c>
      <c r="T124" s="6">
        <f>INDEX(allsections[[S]:[Order]],MATCH(Q124,allsections[SGUID],0),3)</f>
        <v>2002</v>
      </c>
      <c r="U124" t="str">
        <f>IF(sectionsubsection[[#This Row],[Schon da?]]=1,INDEX(sectionsubsection_download[],MATCH(sectionsubsection[[#This Row],[Title]],sectionsubsection_download[Title],0),6),INDEX(sectionsubsection10[],MATCH(sectionsubsection[[#This Row],[Title]],sectionsubsection10[Title],0),6))</f>
        <v>476rC4cdc9j8oss1h3sXXS</v>
      </c>
      <c r="V124">
        <f>COUNTIF(Z:Z,sectionsubsection[[#This Row],[Title]])</f>
        <v>1</v>
      </c>
      <c r="X124" s="10"/>
      <c r="Y124" s="11"/>
      <c r="Z124" s="6" t="s">
        <v>2151</v>
      </c>
      <c r="AA124" s="6" t="e">
        <f>INDEX(allsections[[S]:[Order]],MATCH(X124,allsections[SGUID],0),3)</f>
        <v>#N/A</v>
      </c>
      <c r="AB124" s="6" t="e">
        <f>INDEX(allsections[[S]:[Order]],MATCH(Y124,allsections[SGUID],0),3)</f>
        <v>#N/A</v>
      </c>
      <c r="AC124" s="11" t="s">
        <v>2152</v>
      </c>
    </row>
    <row r="125" spans="1:29" ht="60" x14ac:dyDescent="0.25">
      <c r="A125" t="s">
        <v>2153</v>
      </c>
      <c r="B125" s="9" t="s">
        <v>2154</v>
      </c>
      <c r="C125" s="9"/>
      <c r="D125">
        <v>25</v>
      </c>
      <c r="P125" t="s">
        <v>364</v>
      </c>
      <c r="Q125" t="s">
        <v>829</v>
      </c>
      <c r="R125" s="6" t="str">
        <f t="shared" si="1"/>
        <v>4pvzWZLf4r0AsvpuWuoYAC6moTS0uCjB77ymqMRrEaKu</v>
      </c>
      <c r="S125" s="6">
        <f>INDEX(allsections[[S]:[Order]],MATCH(P125,allsections[SGUID],0),3)</f>
        <v>20</v>
      </c>
      <c r="T125" s="6">
        <f>INDEX(allsections[[S]:[Order]],MATCH(Q125,allsections[SGUID],0),3)</f>
        <v>2002</v>
      </c>
      <c r="U125" t="str">
        <f>IF(sectionsubsection[[#This Row],[Schon da?]]=1,INDEX(sectionsubsection_download[],MATCH(sectionsubsection[[#This Row],[Title]],sectionsubsection_download[Title],0),6),INDEX(sectionsubsection10[],MATCH(sectionsubsection[[#This Row],[Title]],sectionsubsection10[Title],0),6))</f>
        <v>476rC4cdc9j8oss1h3sXXS</v>
      </c>
      <c r="V125">
        <f>COUNTIF(Z:Z,sectionsubsection[[#This Row],[Title]])</f>
        <v>1</v>
      </c>
      <c r="X125" s="8"/>
      <c r="Y125" s="6"/>
      <c r="Z125" s="6" t="s">
        <v>2155</v>
      </c>
      <c r="AA125" s="6" t="e">
        <f>INDEX(allsections[[S]:[Order]],MATCH(X125,allsections[SGUID],0),3)</f>
        <v>#N/A</v>
      </c>
      <c r="AB125" s="6" t="e">
        <f>INDEX(allsections[[S]:[Order]],MATCH(Y125,allsections[SGUID],0),3)</f>
        <v>#N/A</v>
      </c>
      <c r="AC125" s="6" t="s">
        <v>2156</v>
      </c>
    </row>
    <row r="126" spans="1:29" x14ac:dyDescent="0.25">
      <c r="A126" t="s">
        <v>2157</v>
      </c>
      <c r="B126" t="s">
        <v>2158</v>
      </c>
      <c r="C126" s="9" t="s">
        <v>1676</v>
      </c>
      <c r="D126">
        <v>26</v>
      </c>
      <c r="P126" t="s">
        <v>364</v>
      </c>
      <c r="Q126" t="s">
        <v>829</v>
      </c>
      <c r="R126" s="6" t="str">
        <f t="shared" si="1"/>
        <v>4pvzWZLf4r0AsvpuWuoYAC6moTS0uCjB77ymqMRrEaKu</v>
      </c>
      <c r="S126" s="6">
        <f>INDEX(allsections[[S]:[Order]],MATCH(P126,allsections[SGUID],0),3)</f>
        <v>20</v>
      </c>
      <c r="T126" s="6">
        <f>INDEX(allsections[[S]:[Order]],MATCH(Q126,allsections[SGUID],0),3)</f>
        <v>2002</v>
      </c>
      <c r="U126" t="str">
        <f>IF(sectionsubsection[[#This Row],[Schon da?]]=1,INDEX(sectionsubsection_download[],MATCH(sectionsubsection[[#This Row],[Title]],sectionsubsection_download[Title],0),6),INDEX(sectionsubsection10[],MATCH(sectionsubsection[[#This Row],[Title]],sectionsubsection10[Title],0),6))</f>
        <v>476rC4cdc9j8oss1h3sXXS</v>
      </c>
      <c r="V126">
        <f>COUNTIF(Z:Z,sectionsubsection[[#This Row],[Title]])</f>
        <v>1</v>
      </c>
      <c r="X126" s="10"/>
      <c r="Y126" s="11"/>
      <c r="Z126" s="6" t="s">
        <v>2159</v>
      </c>
      <c r="AA126" s="6" t="e">
        <f>INDEX(allsections[[S]:[Order]],MATCH(X126,allsections[SGUID],0),3)</f>
        <v>#N/A</v>
      </c>
      <c r="AB126" s="6" t="e">
        <f>INDEX(allsections[[S]:[Order]],MATCH(Y126,allsections[SGUID],0),3)</f>
        <v>#N/A</v>
      </c>
      <c r="AC126" s="11" t="s">
        <v>2160</v>
      </c>
    </row>
    <row r="127" spans="1:29" ht="75" x14ac:dyDescent="0.25">
      <c r="A127" t="s">
        <v>464</v>
      </c>
      <c r="B127" s="9" t="s">
        <v>2161</v>
      </c>
      <c r="C127" s="9" t="s">
        <v>1676</v>
      </c>
      <c r="D127">
        <v>26</v>
      </c>
      <c r="P127" t="s">
        <v>364</v>
      </c>
      <c r="Q127" t="s">
        <v>829</v>
      </c>
      <c r="R127" s="6" t="str">
        <f t="shared" si="1"/>
        <v>4pvzWZLf4r0AsvpuWuoYAC6moTS0uCjB77ymqMRrEaKu</v>
      </c>
      <c r="S127" s="6">
        <f>INDEX(allsections[[S]:[Order]],MATCH(P127,allsections[SGUID],0),3)</f>
        <v>20</v>
      </c>
      <c r="T127" s="6">
        <f>INDEX(allsections[[S]:[Order]],MATCH(Q127,allsections[SGUID],0),3)</f>
        <v>2002</v>
      </c>
      <c r="U127" t="str">
        <f>IF(sectionsubsection[[#This Row],[Schon da?]]=1,INDEX(sectionsubsection_download[],MATCH(sectionsubsection[[#This Row],[Title]],sectionsubsection_download[Title],0),6),INDEX(sectionsubsection10[],MATCH(sectionsubsection[[#This Row],[Title]],sectionsubsection10[Title],0),6))</f>
        <v>476rC4cdc9j8oss1h3sXXS</v>
      </c>
      <c r="V127">
        <f>COUNTIF(Z:Z,sectionsubsection[[#This Row],[Title]])</f>
        <v>1</v>
      </c>
      <c r="X127" s="8"/>
      <c r="Y127" s="6"/>
      <c r="Z127" s="6" t="s">
        <v>2162</v>
      </c>
      <c r="AA127" s="6" t="e">
        <f>INDEX(allsections[[S]:[Order]],MATCH(X127,allsections[SGUID],0),3)</f>
        <v>#N/A</v>
      </c>
      <c r="AB127" s="6" t="e">
        <f>INDEX(allsections[[S]:[Order]],MATCH(Y127,allsections[SGUID],0),3)</f>
        <v>#N/A</v>
      </c>
      <c r="AC127" s="6" t="s">
        <v>2163</v>
      </c>
    </row>
    <row r="128" spans="1:29" ht="90" x14ac:dyDescent="0.25">
      <c r="A128" t="s">
        <v>2164</v>
      </c>
      <c r="B128" s="9" t="s">
        <v>2165</v>
      </c>
      <c r="C128" s="9"/>
      <c r="D128">
        <v>26</v>
      </c>
      <c r="P128" t="s">
        <v>364</v>
      </c>
      <c r="Q128" t="s">
        <v>829</v>
      </c>
      <c r="R128" s="6" t="str">
        <f t="shared" si="1"/>
        <v>4pvzWZLf4r0AsvpuWuoYAC6moTS0uCjB77ymqMRrEaKu</v>
      </c>
      <c r="S128" s="6">
        <f>INDEX(allsections[[S]:[Order]],MATCH(P128,allsections[SGUID],0),3)</f>
        <v>20</v>
      </c>
      <c r="T128" s="6">
        <f>INDEX(allsections[[S]:[Order]],MATCH(Q128,allsections[SGUID],0),3)</f>
        <v>2002</v>
      </c>
      <c r="U128" t="str">
        <f>IF(sectionsubsection[[#This Row],[Schon da?]]=1,INDEX(sectionsubsection_download[],MATCH(sectionsubsection[[#This Row],[Title]],sectionsubsection_download[Title],0),6),INDEX(sectionsubsection10[],MATCH(sectionsubsection[[#This Row],[Title]],sectionsubsection10[Title],0),6))</f>
        <v>476rC4cdc9j8oss1h3sXXS</v>
      </c>
      <c r="V128">
        <f>COUNTIF(Z:Z,sectionsubsection[[#This Row],[Title]])</f>
        <v>1</v>
      </c>
      <c r="X128" s="10"/>
      <c r="Y128" s="11"/>
      <c r="Z128" s="6" t="s">
        <v>2166</v>
      </c>
      <c r="AA128" s="6" t="e">
        <f>INDEX(allsections[[S]:[Order]],MATCH(X128,allsections[SGUID],0),3)</f>
        <v>#N/A</v>
      </c>
      <c r="AB128" s="6" t="e">
        <f>INDEX(allsections[[S]:[Order]],MATCH(Y128,allsections[SGUID],0),3)</f>
        <v>#N/A</v>
      </c>
      <c r="AC128" s="11" t="s">
        <v>2167</v>
      </c>
    </row>
    <row r="129" spans="1:29" x14ac:dyDescent="0.25">
      <c r="A129" t="s">
        <v>2168</v>
      </c>
      <c r="B129" t="s">
        <v>2169</v>
      </c>
      <c r="C129" s="9" t="s">
        <v>1676</v>
      </c>
      <c r="D129">
        <v>27</v>
      </c>
      <c r="P129" t="s">
        <v>364</v>
      </c>
      <c r="Q129" t="s">
        <v>829</v>
      </c>
      <c r="R129" s="6" t="str">
        <f t="shared" si="1"/>
        <v>4pvzWZLf4r0AsvpuWuoYAC6moTS0uCjB77ymqMRrEaKu</v>
      </c>
      <c r="S129" s="6">
        <f>INDEX(allsections[[S]:[Order]],MATCH(P129,allsections[SGUID],0),3)</f>
        <v>20</v>
      </c>
      <c r="T129" s="6">
        <f>INDEX(allsections[[S]:[Order]],MATCH(Q129,allsections[SGUID],0),3)</f>
        <v>2002</v>
      </c>
      <c r="U129" t="str">
        <f>IF(sectionsubsection[[#This Row],[Schon da?]]=1,INDEX(sectionsubsection_download[],MATCH(sectionsubsection[[#This Row],[Title]],sectionsubsection_download[Title],0),6),INDEX(sectionsubsection10[],MATCH(sectionsubsection[[#This Row],[Title]],sectionsubsection10[Title],0),6))</f>
        <v>476rC4cdc9j8oss1h3sXXS</v>
      </c>
      <c r="V129">
        <f>COUNTIF(Z:Z,sectionsubsection[[#This Row],[Title]])</f>
        <v>1</v>
      </c>
      <c r="X129" s="8"/>
      <c r="Y129" s="6"/>
      <c r="Z129" s="6" t="s">
        <v>2170</v>
      </c>
      <c r="AA129" s="6" t="e">
        <f>INDEX(allsections[[S]:[Order]],MATCH(X129,allsections[SGUID],0),3)</f>
        <v>#N/A</v>
      </c>
      <c r="AB129" s="6" t="e">
        <f>INDEX(allsections[[S]:[Order]],MATCH(Y129,allsections[SGUID],0),3)</f>
        <v>#N/A</v>
      </c>
      <c r="AC129" s="6" t="s">
        <v>2171</v>
      </c>
    </row>
    <row r="130" spans="1:29" ht="45" x14ac:dyDescent="0.25">
      <c r="A130" t="s">
        <v>491</v>
      </c>
      <c r="B130" s="9" t="s">
        <v>2172</v>
      </c>
      <c r="C130" s="9" t="s">
        <v>1676</v>
      </c>
      <c r="D130">
        <v>27</v>
      </c>
      <c r="P130" t="s">
        <v>364</v>
      </c>
      <c r="Q130" t="s">
        <v>829</v>
      </c>
      <c r="R130" s="6" t="str">
        <f t="shared" si="1"/>
        <v>4pvzWZLf4r0AsvpuWuoYAC6moTS0uCjB77ymqMRrEaKu</v>
      </c>
      <c r="S130" s="6">
        <f>INDEX(allsections[[S]:[Order]],MATCH(P130,allsections[SGUID],0),3)</f>
        <v>20</v>
      </c>
      <c r="T130" s="6">
        <f>INDEX(allsections[[S]:[Order]],MATCH(Q130,allsections[SGUID],0),3)</f>
        <v>2002</v>
      </c>
      <c r="U130" t="str">
        <f>IF(sectionsubsection[[#This Row],[Schon da?]]=1,INDEX(sectionsubsection_download[],MATCH(sectionsubsection[[#This Row],[Title]],sectionsubsection_download[Title],0),6),INDEX(sectionsubsection10[],MATCH(sectionsubsection[[#This Row],[Title]],sectionsubsection10[Title],0),6))</f>
        <v>476rC4cdc9j8oss1h3sXXS</v>
      </c>
      <c r="V130">
        <f>COUNTIF(Z:Z,sectionsubsection[[#This Row],[Title]])</f>
        <v>1</v>
      </c>
      <c r="X130" s="10"/>
      <c r="Y130" s="11"/>
      <c r="Z130" s="6" t="s">
        <v>2173</v>
      </c>
      <c r="AA130" s="6" t="e">
        <f>INDEX(allsections[[S]:[Order]],MATCH(X130,allsections[SGUID],0),3)</f>
        <v>#N/A</v>
      </c>
      <c r="AB130" s="6" t="e">
        <f>INDEX(allsections[[S]:[Order]],MATCH(Y130,allsections[SGUID],0),3)</f>
        <v>#N/A</v>
      </c>
      <c r="AC130" s="11" t="s">
        <v>2174</v>
      </c>
    </row>
    <row r="131" spans="1:29" ht="105" x14ac:dyDescent="0.25">
      <c r="A131" t="s">
        <v>2175</v>
      </c>
      <c r="B131" s="9" t="s">
        <v>2176</v>
      </c>
      <c r="C131" s="9"/>
      <c r="D131">
        <v>27</v>
      </c>
      <c r="P131" t="s">
        <v>364</v>
      </c>
      <c r="Q131" t="s">
        <v>829</v>
      </c>
      <c r="R131" s="6" t="str">
        <f t="shared" ref="R131:R194" si="2">P131&amp;Q131</f>
        <v>4pvzWZLf4r0AsvpuWuoYAC6moTS0uCjB77ymqMRrEaKu</v>
      </c>
      <c r="S131" s="6">
        <f>INDEX(allsections[[S]:[Order]],MATCH(P131,allsections[SGUID],0),3)</f>
        <v>20</v>
      </c>
      <c r="T131" s="6">
        <f>INDEX(allsections[[S]:[Order]],MATCH(Q131,allsections[SGUID],0),3)</f>
        <v>2002</v>
      </c>
      <c r="U131" t="str">
        <f>IF(sectionsubsection[[#This Row],[Schon da?]]=1,INDEX(sectionsubsection_download[],MATCH(sectionsubsection[[#This Row],[Title]],sectionsubsection_download[Title],0),6),INDEX(sectionsubsection10[],MATCH(sectionsubsection[[#This Row],[Title]],sectionsubsection10[Title],0),6))</f>
        <v>476rC4cdc9j8oss1h3sXXS</v>
      </c>
      <c r="V131">
        <f>COUNTIF(Z:Z,sectionsubsection[[#This Row],[Title]])</f>
        <v>1</v>
      </c>
      <c r="X131" s="8"/>
      <c r="Y131" s="6"/>
      <c r="Z131" s="6" t="s">
        <v>2177</v>
      </c>
      <c r="AA131" s="6" t="e">
        <f>INDEX(allsections[[S]:[Order]],MATCH(X131,allsections[SGUID],0),3)</f>
        <v>#N/A</v>
      </c>
      <c r="AB131" s="6" t="e">
        <f>INDEX(allsections[[S]:[Order]],MATCH(Y131,allsections[SGUID],0),3)</f>
        <v>#N/A</v>
      </c>
      <c r="AC131" s="6" t="s">
        <v>2178</v>
      </c>
    </row>
    <row r="132" spans="1:29" x14ac:dyDescent="0.25">
      <c r="A132" t="s">
        <v>2179</v>
      </c>
      <c r="B132" t="s">
        <v>2180</v>
      </c>
      <c r="C132" s="9" t="s">
        <v>1676</v>
      </c>
      <c r="D132">
        <v>28</v>
      </c>
      <c r="P132" t="s">
        <v>364</v>
      </c>
      <c r="Q132" t="s">
        <v>829</v>
      </c>
      <c r="R132" s="6" t="str">
        <f t="shared" si="2"/>
        <v>4pvzWZLf4r0AsvpuWuoYAC6moTS0uCjB77ymqMRrEaKu</v>
      </c>
      <c r="S132" s="6">
        <f>INDEX(allsections[[S]:[Order]],MATCH(P132,allsections[SGUID],0),3)</f>
        <v>20</v>
      </c>
      <c r="T132" s="6">
        <f>INDEX(allsections[[S]:[Order]],MATCH(Q132,allsections[SGUID],0),3)</f>
        <v>2002</v>
      </c>
      <c r="U132" t="str">
        <f>IF(sectionsubsection[[#This Row],[Schon da?]]=1,INDEX(sectionsubsection_download[],MATCH(sectionsubsection[[#This Row],[Title]],sectionsubsection_download[Title],0),6),INDEX(sectionsubsection10[],MATCH(sectionsubsection[[#This Row],[Title]],sectionsubsection10[Title],0),6))</f>
        <v>476rC4cdc9j8oss1h3sXXS</v>
      </c>
      <c r="V132">
        <f>COUNTIF(Z:Z,sectionsubsection[[#This Row],[Title]])</f>
        <v>1</v>
      </c>
      <c r="X132" s="10"/>
      <c r="Y132" s="11"/>
      <c r="Z132" s="6" t="s">
        <v>2181</v>
      </c>
      <c r="AA132" s="6" t="e">
        <f>INDEX(allsections[[S]:[Order]],MATCH(X132,allsections[SGUID],0),3)</f>
        <v>#N/A</v>
      </c>
      <c r="AB132" s="6" t="e">
        <f>INDEX(allsections[[S]:[Order]],MATCH(Y132,allsections[SGUID],0),3)</f>
        <v>#N/A</v>
      </c>
      <c r="AC132" s="11" t="s">
        <v>2182</v>
      </c>
    </row>
    <row r="133" spans="1:29" ht="409.5" x14ac:dyDescent="0.25">
      <c r="A133" t="s">
        <v>74</v>
      </c>
      <c r="B133" s="9" t="s">
        <v>2183</v>
      </c>
      <c r="C133" s="9" t="s">
        <v>2184</v>
      </c>
      <c r="D133">
        <v>28</v>
      </c>
      <c r="P133" t="s">
        <v>364</v>
      </c>
      <c r="Q133" t="s">
        <v>829</v>
      </c>
      <c r="R133" s="6" t="str">
        <f t="shared" si="2"/>
        <v>4pvzWZLf4r0AsvpuWuoYAC6moTS0uCjB77ymqMRrEaKu</v>
      </c>
      <c r="S133" s="6">
        <f>INDEX(allsections[[S]:[Order]],MATCH(P133,allsections[SGUID],0),3)</f>
        <v>20</v>
      </c>
      <c r="T133" s="6">
        <f>INDEX(allsections[[S]:[Order]],MATCH(Q133,allsections[SGUID],0),3)</f>
        <v>2002</v>
      </c>
      <c r="U133" t="str">
        <f>IF(sectionsubsection[[#This Row],[Schon da?]]=1,INDEX(sectionsubsection_download[],MATCH(sectionsubsection[[#This Row],[Title]],sectionsubsection_download[Title],0),6),INDEX(sectionsubsection10[],MATCH(sectionsubsection[[#This Row],[Title]],sectionsubsection10[Title],0),6))</f>
        <v>476rC4cdc9j8oss1h3sXXS</v>
      </c>
      <c r="V133">
        <f>COUNTIF(Z:Z,sectionsubsection[[#This Row],[Title]])</f>
        <v>1</v>
      </c>
      <c r="X133" s="8"/>
      <c r="Y133" s="6"/>
      <c r="Z133" s="6" t="s">
        <v>2185</v>
      </c>
      <c r="AA133" s="6" t="e">
        <f>INDEX(allsections[[S]:[Order]],MATCH(X133,allsections[SGUID],0),3)</f>
        <v>#N/A</v>
      </c>
      <c r="AB133" s="6" t="e">
        <f>INDEX(allsections[[S]:[Order]],MATCH(Y133,allsections[SGUID],0),3)</f>
        <v>#N/A</v>
      </c>
      <c r="AC133" s="6" t="s">
        <v>2186</v>
      </c>
    </row>
    <row r="134" spans="1:29" ht="105" x14ac:dyDescent="0.25">
      <c r="A134" t="s">
        <v>2187</v>
      </c>
      <c r="B134" s="9" t="s">
        <v>2188</v>
      </c>
      <c r="C134" s="9"/>
      <c r="D134">
        <v>28</v>
      </c>
      <c r="P134" t="s">
        <v>364</v>
      </c>
      <c r="Q134" t="s">
        <v>829</v>
      </c>
      <c r="R134" s="6" t="str">
        <f t="shared" si="2"/>
        <v>4pvzWZLf4r0AsvpuWuoYAC6moTS0uCjB77ymqMRrEaKu</v>
      </c>
      <c r="S134" s="6">
        <f>INDEX(allsections[[S]:[Order]],MATCH(P134,allsections[SGUID],0),3)</f>
        <v>20</v>
      </c>
      <c r="T134" s="6">
        <f>INDEX(allsections[[S]:[Order]],MATCH(Q134,allsections[SGUID],0),3)</f>
        <v>2002</v>
      </c>
      <c r="U134" t="str">
        <f>IF(sectionsubsection[[#This Row],[Schon da?]]=1,INDEX(sectionsubsection_download[],MATCH(sectionsubsection[[#This Row],[Title]],sectionsubsection_download[Title],0),6),INDEX(sectionsubsection10[],MATCH(sectionsubsection[[#This Row],[Title]],sectionsubsection10[Title],0),6))</f>
        <v>476rC4cdc9j8oss1h3sXXS</v>
      </c>
      <c r="V134">
        <f>COUNTIF(Z:Z,sectionsubsection[[#This Row],[Title]])</f>
        <v>1</v>
      </c>
      <c r="X134" s="10"/>
      <c r="Y134" s="11"/>
      <c r="Z134" s="6" t="s">
        <v>2189</v>
      </c>
      <c r="AA134" s="6" t="e">
        <f>INDEX(allsections[[S]:[Order]],MATCH(X134,allsections[SGUID],0),3)</f>
        <v>#N/A</v>
      </c>
      <c r="AB134" s="6" t="e">
        <f>INDEX(allsections[[S]:[Order]],MATCH(Y134,allsections[SGUID],0),3)</f>
        <v>#N/A</v>
      </c>
      <c r="AC134" s="11" t="s">
        <v>2190</v>
      </c>
    </row>
    <row r="135" spans="1:29" ht="60" x14ac:dyDescent="0.25">
      <c r="A135" t="s">
        <v>2191</v>
      </c>
      <c r="B135" s="9" t="s">
        <v>2192</v>
      </c>
      <c r="C135" s="9"/>
      <c r="D135">
        <v>28</v>
      </c>
      <c r="P135" t="s">
        <v>364</v>
      </c>
      <c r="Q135" t="s">
        <v>829</v>
      </c>
      <c r="R135" s="6" t="str">
        <f t="shared" si="2"/>
        <v>4pvzWZLf4r0AsvpuWuoYAC6moTS0uCjB77ymqMRrEaKu</v>
      </c>
      <c r="S135" s="6">
        <f>INDEX(allsections[[S]:[Order]],MATCH(P135,allsections[SGUID],0),3)</f>
        <v>20</v>
      </c>
      <c r="T135" s="6">
        <f>INDEX(allsections[[S]:[Order]],MATCH(Q135,allsections[SGUID],0),3)</f>
        <v>2002</v>
      </c>
      <c r="U135" t="str">
        <f>IF(sectionsubsection[[#This Row],[Schon da?]]=1,INDEX(sectionsubsection_download[],MATCH(sectionsubsection[[#This Row],[Title]],sectionsubsection_download[Title],0),6),INDEX(sectionsubsection10[],MATCH(sectionsubsection[[#This Row],[Title]],sectionsubsection10[Title],0),6))</f>
        <v>476rC4cdc9j8oss1h3sXXS</v>
      </c>
      <c r="V135">
        <f>COUNTIF(Z:Z,sectionsubsection[[#This Row],[Title]])</f>
        <v>1</v>
      </c>
      <c r="X135" s="8"/>
      <c r="Y135" s="6"/>
      <c r="Z135" s="6" t="s">
        <v>2193</v>
      </c>
      <c r="AA135" s="6" t="e">
        <f>INDEX(allsections[[S]:[Order]],MATCH(X135,allsections[SGUID],0),3)</f>
        <v>#N/A</v>
      </c>
      <c r="AB135" s="6" t="e">
        <f>INDEX(allsections[[S]:[Order]],MATCH(Y135,allsections[SGUID],0),3)</f>
        <v>#N/A</v>
      </c>
      <c r="AC135" s="6" t="s">
        <v>2194</v>
      </c>
    </row>
    <row r="136" spans="1:29" x14ac:dyDescent="0.25">
      <c r="A136" t="s">
        <v>2195</v>
      </c>
      <c r="B136" t="s">
        <v>2196</v>
      </c>
      <c r="C136" s="9" t="s">
        <v>1676</v>
      </c>
      <c r="D136">
        <v>29</v>
      </c>
      <c r="P136" t="s">
        <v>364</v>
      </c>
      <c r="Q136" t="s">
        <v>829</v>
      </c>
      <c r="R136" s="6" t="str">
        <f t="shared" si="2"/>
        <v>4pvzWZLf4r0AsvpuWuoYAC6moTS0uCjB77ymqMRrEaKu</v>
      </c>
      <c r="S136" s="6">
        <f>INDEX(allsections[[S]:[Order]],MATCH(P136,allsections[SGUID],0),3)</f>
        <v>20</v>
      </c>
      <c r="T136" s="6">
        <f>INDEX(allsections[[S]:[Order]],MATCH(Q136,allsections[SGUID],0),3)</f>
        <v>2002</v>
      </c>
      <c r="U136" t="str">
        <f>IF(sectionsubsection[[#This Row],[Schon da?]]=1,INDEX(sectionsubsection_download[],MATCH(sectionsubsection[[#This Row],[Title]],sectionsubsection_download[Title],0),6),INDEX(sectionsubsection10[],MATCH(sectionsubsection[[#This Row],[Title]],sectionsubsection10[Title],0),6))</f>
        <v>476rC4cdc9j8oss1h3sXXS</v>
      </c>
      <c r="V136">
        <f>COUNTIF(Z:Z,sectionsubsection[[#This Row],[Title]])</f>
        <v>1</v>
      </c>
      <c r="X136" s="10"/>
      <c r="Y136" s="11"/>
      <c r="Z136" s="6" t="s">
        <v>2197</v>
      </c>
      <c r="AA136" s="6" t="e">
        <f>INDEX(allsections[[S]:[Order]],MATCH(X136,allsections[SGUID],0),3)</f>
        <v>#N/A</v>
      </c>
      <c r="AB136" s="6" t="e">
        <f>INDEX(allsections[[S]:[Order]],MATCH(Y136,allsections[SGUID],0),3)</f>
        <v>#N/A</v>
      </c>
      <c r="AC136" s="11" t="s">
        <v>2198</v>
      </c>
    </row>
    <row r="137" spans="1:29" ht="75" x14ac:dyDescent="0.25">
      <c r="A137" t="s">
        <v>2199</v>
      </c>
      <c r="B137" s="9" t="s">
        <v>2200</v>
      </c>
      <c r="C137" s="9"/>
      <c r="D137">
        <v>29</v>
      </c>
      <c r="P137" t="s">
        <v>364</v>
      </c>
      <c r="Q137" t="s">
        <v>829</v>
      </c>
      <c r="R137" s="6" t="str">
        <f t="shared" si="2"/>
        <v>4pvzWZLf4r0AsvpuWuoYAC6moTS0uCjB77ymqMRrEaKu</v>
      </c>
      <c r="S137" s="6">
        <f>INDEX(allsections[[S]:[Order]],MATCH(P137,allsections[SGUID],0),3)</f>
        <v>20</v>
      </c>
      <c r="T137" s="6">
        <f>INDEX(allsections[[S]:[Order]],MATCH(Q137,allsections[SGUID],0),3)</f>
        <v>2002</v>
      </c>
      <c r="U137" t="str">
        <f>IF(sectionsubsection[[#This Row],[Schon da?]]=1,INDEX(sectionsubsection_download[],MATCH(sectionsubsection[[#This Row],[Title]],sectionsubsection_download[Title],0),6),INDEX(sectionsubsection10[],MATCH(sectionsubsection[[#This Row],[Title]],sectionsubsection10[Title],0),6))</f>
        <v>476rC4cdc9j8oss1h3sXXS</v>
      </c>
      <c r="V137">
        <f>COUNTIF(Z:Z,sectionsubsection[[#This Row],[Title]])</f>
        <v>1</v>
      </c>
      <c r="X137" s="8"/>
      <c r="Y137" s="6"/>
      <c r="Z137" s="6" t="s">
        <v>2201</v>
      </c>
      <c r="AA137" s="6" t="e">
        <f>INDEX(allsections[[S]:[Order]],MATCH(X137,allsections[SGUID],0),3)</f>
        <v>#N/A</v>
      </c>
      <c r="AB137" s="6" t="e">
        <f>INDEX(allsections[[S]:[Order]],MATCH(Y137,allsections[SGUID],0),3)</f>
        <v>#N/A</v>
      </c>
      <c r="AC137" s="6" t="s">
        <v>2202</v>
      </c>
    </row>
    <row r="138" spans="1:29" x14ac:dyDescent="0.25">
      <c r="A138" t="s">
        <v>2203</v>
      </c>
      <c r="B138" t="s">
        <v>2204</v>
      </c>
      <c r="C138" s="9" t="s">
        <v>1676</v>
      </c>
      <c r="D138">
        <v>30</v>
      </c>
      <c r="P138" t="s">
        <v>364</v>
      </c>
      <c r="Q138" t="s">
        <v>829</v>
      </c>
      <c r="R138" s="6" t="str">
        <f t="shared" si="2"/>
        <v>4pvzWZLf4r0AsvpuWuoYAC6moTS0uCjB77ymqMRrEaKu</v>
      </c>
      <c r="S138" s="6">
        <f>INDEX(allsections[[S]:[Order]],MATCH(P138,allsections[SGUID],0),3)</f>
        <v>20</v>
      </c>
      <c r="T138" s="6">
        <f>INDEX(allsections[[S]:[Order]],MATCH(Q138,allsections[SGUID],0),3)</f>
        <v>2002</v>
      </c>
      <c r="U138" t="str">
        <f>IF(sectionsubsection[[#This Row],[Schon da?]]=1,INDEX(sectionsubsection_download[],MATCH(sectionsubsection[[#This Row],[Title]],sectionsubsection_download[Title],0),6),INDEX(sectionsubsection10[],MATCH(sectionsubsection[[#This Row],[Title]],sectionsubsection10[Title],0),6))</f>
        <v>476rC4cdc9j8oss1h3sXXS</v>
      </c>
      <c r="V138">
        <f>COUNTIF(Z:Z,sectionsubsection[[#This Row],[Title]])</f>
        <v>1</v>
      </c>
      <c r="X138" s="10"/>
      <c r="Y138" s="11"/>
      <c r="Z138" s="6" t="s">
        <v>2205</v>
      </c>
      <c r="AA138" s="6" t="e">
        <f>INDEX(allsections[[S]:[Order]],MATCH(X138,allsections[SGUID],0),3)</f>
        <v>#N/A</v>
      </c>
      <c r="AB138" s="6" t="e">
        <f>INDEX(allsections[[S]:[Order]],MATCH(Y138,allsections[SGUID],0),3)</f>
        <v>#N/A</v>
      </c>
      <c r="AC138" s="11" t="s">
        <v>2206</v>
      </c>
    </row>
    <row r="139" spans="1:29" ht="60" x14ac:dyDescent="0.25">
      <c r="A139" t="s">
        <v>2207</v>
      </c>
      <c r="B139" s="9" t="s">
        <v>2208</v>
      </c>
      <c r="C139" s="9"/>
      <c r="D139">
        <v>30</v>
      </c>
      <c r="P139" t="s">
        <v>364</v>
      </c>
      <c r="Q139" t="s">
        <v>829</v>
      </c>
      <c r="R139" s="6" t="str">
        <f t="shared" si="2"/>
        <v>4pvzWZLf4r0AsvpuWuoYAC6moTS0uCjB77ymqMRrEaKu</v>
      </c>
      <c r="S139" s="6">
        <f>INDEX(allsections[[S]:[Order]],MATCH(P139,allsections[SGUID],0),3)</f>
        <v>20</v>
      </c>
      <c r="T139" s="6">
        <f>INDEX(allsections[[S]:[Order]],MATCH(Q139,allsections[SGUID],0),3)</f>
        <v>2002</v>
      </c>
      <c r="U139" t="str">
        <f>IF(sectionsubsection[[#This Row],[Schon da?]]=1,INDEX(sectionsubsection_download[],MATCH(sectionsubsection[[#This Row],[Title]],sectionsubsection_download[Title],0),6),INDEX(sectionsubsection10[],MATCH(sectionsubsection[[#This Row],[Title]],sectionsubsection10[Title],0),6))</f>
        <v>476rC4cdc9j8oss1h3sXXS</v>
      </c>
      <c r="V139">
        <f>COUNTIF(Z:Z,sectionsubsection[[#This Row],[Title]])</f>
        <v>1</v>
      </c>
      <c r="X139" s="8"/>
      <c r="Y139" s="6"/>
      <c r="Z139" s="6" t="s">
        <v>2209</v>
      </c>
      <c r="AA139" s="6" t="e">
        <f>INDEX(allsections[[S]:[Order]],MATCH(X139,allsections[SGUID],0),3)</f>
        <v>#N/A</v>
      </c>
      <c r="AB139" s="6" t="e">
        <f>INDEX(allsections[[S]:[Order]],MATCH(Y139,allsections[SGUID],0),3)</f>
        <v>#N/A</v>
      </c>
      <c r="AC139" s="6" t="s">
        <v>2210</v>
      </c>
    </row>
    <row r="140" spans="1:29" x14ac:dyDescent="0.25">
      <c r="A140" t="s">
        <v>2211</v>
      </c>
      <c r="B140" t="s">
        <v>2212</v>
      </c>
      <c r="C140" s="9" t="s">
        <v>1676</v>
      </c>
      <c r="D140">
        <v>31</v>
      </c>
      <c r="P140" t="s">
        <v>364</v>
      </c>
      <c r="Q140" t="s">
        <v>829</v>
      </c>
      <c r="R140" s="6" t="str">
        <f t="shared" si="2"/>
        <v>4pvzWZLf4r0AsvpuWuoYAC6moTS0uCjB77ymqMRrEaKu</v>
      </c>
      <c r="S140" s="6">
        <f>INDEX(allsections[[S]:[Order]],MATCH(P140,allsections[SGUID],0),3)</f>
        <v>20</v>
      </c>
      <c r="T140" s="6">
        <f>INDEX(allsections[[S]:[Order]],MATCH(Q140,allsections[SGUID],0),3)</f>
        <v>2002</v>
      </c>
      <c r="U140" t="str">
        <f>IF(sectionsubsection[[#This Row],[Schon da?]]=1,INDEX(sectionsubsection_download[],MATCH(sectionsubsection[[#This Row],[Title]],sectionsubsection_download[Title],0),6),INDEX(sectionsubsection10[],MATCH(sectionsubsection[[#This Row],[Title]],sectionsubsection10[Title],0),6))</f>
        <v>476rC4cdc9j8oss1h3sXXS</v>
      </c>
      <c r="V140">
        <f>COUNTIF(Z:Z,sectionsubsection[[#This Row],[Title]])</f>
        <v>1</v>
      </c>
      <c r="X140" s="10"/>
      <c r="Y140" s="11"/>
      <c r="Z140" s="6" t="s">
        <v>2213</v>
      </c>
      <c r="AA140" s="6" t="e">
        <f>INDEX(allsections[[S]:[Order]],MATCH(X140,allsections[SGUID],0),3)</f>
        <v>#N/A</v>
      </c>
      <c r="AB140" s="6" t="e">
        <f>INDEX(allsections[[S]:[Order]],MATCH(Y140,allsections[SGUID],0),3)</f>
        <v>#N/A</v>
      </c>
      <c r="AC140" s="11" t="s">
        <v>2214</v>
      </c>
    </row>
    <row r="141" spans="1:29" ht="75" x14ac:dyDescent="0.25">
      <c r="A141" t="s">
        <v>2215</v>
      </c>
      <c r="B141" s="9" t="s">
        <v>2216</v>
      </c>
      <c r="C141" s="9"/>
      <c r="D141">
        <v>31</v>
      </c>
      <c r="P141" t="s">
        <v>364</v>
      </c>
      <c r="Q141" t="s">
        <v>829</v>
      </c>
      <c r="R141" s="6" t="str">
        <f t="shared" si="2"/>
        <v>4pvzWZLf4r0AsvpuWuoYAC6moTS0uCjB77ymqMRrEaKu</v>
      </c>
      <c r="S141" s="6">
        <f>INDEX(allsections[[S]:[Order]],MATCH(P141,allsections[SGUID],0),3)</f>
        <v>20</v>
      </c>
      <c r="T141" s="6">
        <f>INDEX(allsections[[S]:[Order]],MATCH(Q141,allsections[SGUID],0),3)</f>
        <v>2002</v>
      </c>
      <c r="U141" t="str">
        <f>IF(sectionsubsection[[#This Row],[Schon da?]]=1,INDEX(sectionsubsection_download[],MATCH(sectionsubsection[[#This Row],[Title]],sectionsubsection_download[Title],0),6),INDEX(sectionsubsection10[],MATCH(sectionsubsection[[#This Row],[Title]],sectionsubsection10[Title],0),6))</f>
        <v>476rC4cdc9j8oss1h3sXXS</v>
      </c>
      <c r="V141">
        <f>COUNTIF(Z:Z,sectionsubsection[[#This Row],[Title]])</f>
        <v>1</v>
      </c>
      <c r="X141" s="8"/>
      <c r="Y141" s="6"/>
      <c r="Z141" s="6" t="s">
        <v>2217</v>
      </c>
      <c r="AA141" s="6" t="e">
        <f>INDEX(allsections[[S]:[Order]],MATCH(X141,allsections[SGUID],0),3)</f>
        <v>#N/A</v>
      </c>
      <c r="AB141" s="6" t="e">
        <f>INDEX(allsections[[S]:[Order]],MATCH(Y141,allsections[SGUID],0),3)</f>
        <v>#N/A</v>
      </c>
      <c r="AC141" s="6" t="s">
        <v>2218</v>
      </c>
    </row>
    <row r="142" spans="1:29" x14ac:dyDescent="0.25">
      <c r="A142" t="s">
        <v>2219</v>
      </c>
      <c r="B142" t="s">
        <v>2220</v>
      </c>
      <c r="C142" s="9" t="s">
        <v>1676</v>
      </c>
      <c r="D142">
        <v>32</v>
      </c>
      <c r="P142" t="s">
        <v>364</v>
      </c>
      <c r="Q142" t="s">
        <v>829</v>
      </c>
      <c r="R142" s="6" t="str">
        <f t="shared" si="2"/>
        <v>4pvzWZLf4r0AsvpuWuoYAC6moTS0uCjB77ymqMRrEaKu</v>
      </c>
      <c r="S142" s="6">
        <f>INDEX(allsections[[S]:[Order]],MATCH(P142,allsections[SGUID],0),3)</f>
        <v>20</v>
      </c>
      <c r="T142" s="6">
        <f>INDEX(allsections[[S]:[Order]],MATCH(Q142,allsections[SGUID],0),3)</f>
        <v>2002</v>
      </c>
      <c r="U142" t="str">
        <f>IF(sectionsubsection[[#This Row],[Schon da?]]=1,INDEX(sectionsubsection_download[],MATCH(sectionsubsection[[#This Row],[Title]],sectionsubsection_download[Title],0),6),INDEX(sectionsubsection10[],MATCH(sectionsubsection[[#This Row],[Title]],sectionsubsection10[Title],0),6))</f>
        <v>476rC4cdc9j8oss1h3sXXS</v>
      </c>
      <c r="V142">
        <f>COUNTIF(Z:Z,sectionsubsection[[#This Row],[Title]])</f>
        <v>1</v>
      </c>
      <c r="X142" s="10"/>
      <c r="Y142" s="11"/>
      <c r="Z142" s="6" t="s">
        <v>2221</v>
      </c>
      <c r="AA142" s="6" t="e">
        <f>INDEX(allsections[[S]:[Order]],MATCH(X142,allsections[SGUID],0),3)</f>
        <v>#N/A</v>
      </c>
      <c r="AB142" s="6" t="e">
        <f>INDEX(allsections[[S]:[Order]],MATCH(Y142,allsections[SGUID],0),3)</f>
        <v>#N/A</v>
      </c>
      <c r="AC142" s="11" t="s">
        <v>2222</v>
      </c>
    </row>
    <row r="143" spans="1:29" ht="90" x14ac:dyDescent="0.25">
      <c r="A143" t="s">
        <v>2223</v>
      </c>
      <c r="B143" s="9" t="s">
        <v>2224</v>
      </c>
      <c r="C143" s="9"/>
      <c r="D143">
        <v>32</v>
      </c>
      <c r="P143" t="s">
        <v>364</v>
      </c>
      <c r="Q143" t="s">
        <v>829</v>
      </c>
      <c r="R143" s="6" t="str">
        <f t="shared" si="2"/>
        <v>4pvzWZLf4r0AsvpuWuoYAC6moTS0uCjB77ymqMRrEaKu</v>
      </c>
      <c r="S143" s="6">
        <f>INDEX(allsections[[S]:[Order]],MATCH(P143,allsections[SGUID],0),3)</f>
        <v>20</v>
      </c>
      <c r="T143" s="6">
        <f>INDEX(allsections[[S]:[Order]],MATCH(Q143,allsections[SGUID],0),3)</f>
        <v>2002</v>
      </c>
      <c r="U143" t="str">
        <f>IF(sectionsubsection[[#This Row],[Schon da?]]=1,INDEX(sectionsubsection_download[],MATCH(sectionsubsection[[#This Row],[Title]],sectionsubsection_download[Title],0),6),INDEX(sectionsubsection10[],MATCH(sectionsubsection[[#This Row],[Title]],sectionsubsection10[Title],0),6))</f>
        <v>476rC4cdc9j8oss1h3sXXS</v>
      </c>
      <c r="V143">
        <f>COUNTIF(Z:Z,sectionsubsection[[#This Row],[Title]])</f>
        <v>1</v>
      </c>
      <c r="X143" s="8"/>
      <c r="Y143" s="6"/>
      <c r="Z143" s="6" t="s">
        <v>2225</v>
      </c>
      <c r="AA143" s="6" t="e">
        <f>INDEX(allsections[[S]:[Order]],MATCH(X143,allsections[SGUID],0),3)</f>
        <v>#N/A</v>
      </c>
      <c r="AB143" s="6" t="e">
        <f>INDEX(allsections[[S]:[Order]],MATCH(Y143,allsections[SGUID],0),3)</f>
        <v>#N/A</v>
      </c>
      <c r="AC143" s="6" t="s">
        <v>2226</v>
      </c>
    </row>
    <row r="144" spans="1:29" x14ac:dyDescent="0.25">
      <c r="A144" t="s">
        <v>2227</v>
      </c>
      <c r="B144" t="s">
        <v>2228</v>
      </c>
      <c r="C144" s="9" t="s">
        <v>1676</v>
      </c>
      <c r="D144">
        <v>33</v>
      </c>
      <c r="P144" t="s">
        <v>364</v>
      </c>
      <c r="Q144" t="s">
        <v>829</v>
      </c>
      <c r="R144" s="6" t="str">
        <f t="shared" si="2"/>
        <v>4pvzWZLf4r0AsvpuWuoYAC6moTS0uCjB77ymqMRrEaKu</v>
      </c>
      <c r="S144" s="6">
        <f>INDEX(allsections[[S]:[Order]],MATCH(P144,allsections[SGUID],0),3)</f>
        <v>20</v>
      </c>
      <c r="T144" s="6">
        <f>INDEX(allsections[[S]:[Order]],MATCH(Q144,allsections[SGUID],0),3)</f>
        <v>2002</v>
      </c>
      <c r="U144" t="str">
        <f>IF(sectionsubsection[[#This Row],[Schon da?]]=1,INDEX(sectionsubsection_download[],MATCH(sectionsubsection[[#This Row],[Title]],sectionsubsection_download[Title],0),6),INDEX(sectionsubsection10[],MATCH(sectionsubsection[[#This Row],[Title]],sectionsubsection10[Title],0),6))</f>
        <v>476rC4cdc9j8oss1h3sXXS</v>
      </c>
      <c r="V144">
        <f>COUNTIF(Z:Z,sectionsubsection[[#This Row],[Title]])</f>
        <v>1</v>
      </c>
      <c r="X144" s="10"/>
      <c r="Y144" s="11"/>
      <c r="Z144" s="6" t="s">
        <v>2229</v>
      </c>
      <c r="AA144" s="6" t="e">
        <f>INDEX(allsections[[S]:[Order]],MATCH(X144,allsections[SGUID],0),3)</f>
        <v>#N/A</v>
      </c>
      <c r="AB144" s="6" t="e">
        <f>INDEX(allsections[[S]:[Order]],MATCH(Y144,allsections[SGUID],0),3)</f>
        <v>#N/A</v>
      </c>
      <c r="AC144" s="11" t="s">
        <v>2230</v>
      </c>
    </row>
    <row r="145" spans="1:29" ht="75" x14ac:dyDescent="0.25">
      <c r="A145" t="s">
        <v>2231</v>
      </c>
      <c r="B145" s="9" t="s">
        <v>2232</v>
      </c>
      <c r="C145" s="9"/>
      <c r="D145">
        <v>33</v>
      </c>
      <c r="P145" t="s">
        <v>364</v>
      </c>
      <c r="Q145" t="s">
        <v>829</v>
      </c>
      <c r="R145" s="6" t="str">
        <f t="shared" si="2"/>
        <v>4pvzWZLf4r0AsvpuWuoYAC6moTS0uCjB77ymqMRrEaKu</v>
      </c>
      <c r="S145" s="6">
        <f>INDEX(allsections[[S]:[Order]],MATCH(P145,allsections[SGUID],0),3)</f>
        <v>20</v>
      </c>
      <c r="T145" s="6">
        <f>INDEX(allsections[[S]:[Order]],MATCH(Q145,allsections[SGUID],0),3)</f>
        <v>2002</v>
      </c>
      <c r="U145" t="str">
        <f>IF(sectionsubsection[[#This Row],[Schon da?]]=1,INDEX(sectionsubsection_download[],MATCH(sectionsubsection[[#This Row],[Title]],sectionsubsection_download[Title],0),6),INDEX(sectionsubsection10[],MATCH(sectionsubsection[[#This Row],[Title]],sectionsubsection10[Title],0),6))</f>
        <v>476rC4cdc9j8oss1h3sXXS</v>
      </c>
      <c r="V145">
        <f>COUNTIF(Z:Z,sectionsubsection[[#This Row],[Title]])</f>
        <v>1</v>
      </c>
      <c r="X145" s="8"/>
      <c r="Y145" s="6"/>
      <c r="Z145" s="6" t="s">
        <v>2233</v>
      </c>
      <c r="AA145" s="6" t="e">
        <f>INDEX(allsections[[S]:[Order]],MATCH(X145,allsections[SGUID],0),3)</f>
        <v>#N/A</v>
      </c>
      <c r="AB145" s="6" t="e">
        <f>INDEX(allsections[[S]:[Order]],MATCH(Y145,allsections[SGUID],0),3)</f>
        <v>#N/A</v>
      </c>
      <c r="AC145" s="6" t="s">
        <v>2234</v>
      </c>
    </row>
    <row r="146" spans="1:29" ht="409.5" x14ac:dyDescent="0.25">
      <c r="A146" t="s">
        <v>2235</v>
      </c>
      <c r="B146" t="s">
        <v>2236</v>
      </c>
      <c r="C146" s="9" t="s">
        <v>2237</v>
      </c>
      <c r="D146">
        <v>101</v>
      </c>
      <c r="P146" t="s">
        <v>364</v>
      </c>
      <c r="Q146" t="s">
        <v>970</v>
      </c>
      <c r="R146" s="6" t="str">
        <f t="shared" si="2"/>
        <v>4pvzWZLf4r0AsvpuWuoYAC6eaxQshM5yuY2WLlQ8amUS</v>
      </c>
      <c r="S146" s="6">
        <f>INDEX(allsections[[S]:[Order]],MATCH(P146,allsections[SGUID],0),3)</f>
        <v>20</v>
      </c>
      <c r="T146" s="6">
        <f>INDEX(allsections[[S]:[Order]],MATCH(Q146,allsections[SGUID],0),3)</f>
        <v>2001</v>
      </c>
      <c r="U146" t="str">
        <f>IF(sectionsubsection[[#This Row],[Schon da?]]=1,INDEX(sectionsubsection_download[],MATCH(sectionsubsection[[#This Row],[Title]],sectionsubsection_download[Title],0),6),INDEX(sectionsubsection10[],MATCH(sectionsubsection[[#This Row],[Title]],sectionsubsection10[Title],0),6))</f>
        <v>2D3gR7aaHx6tnYQQuF1lXz</v>
      </c>
      <c r="V146">
        <f>COUNTIF(Z:Z,sectionsubsection[[#This Row],[Title]])</f>
        <v>1</v>
      </c>
      <c r="X146" s="10"/>
      <c r="Y146" s="11"/>
      <c r="Z146" s="6" t="s">
        <v>2238</v>
      </c>
      <c r="AA146" s="6" t="e">
        <f>INDEX(allsections[[S]:[Order]],MATCH(X146,allsections[SGUID],0),3)</f>
        <v>#N/A</v>
      </c>
      <c r="AB146" s="6" t="e">
        <f>INDEX(allsections[[S]:[Order]],MATCH(Y146,allsections[SGUID],0),3)</f>
        <v>#N/A</v>
      </c>
      <c r="AC146" s="11" t="s">
        <v>2239</v>
      </c>
    </row>
    <row r="147" spans="1:29" ht="45" x14ac:dyDescent="0.25">
      <c r="A147" t="s">
        <v>1522</v>
      </c>
      <c r="B147" s="9" t="s">
        <v>2240</v>
      </c>
      <c r="C147" s="9" t="s">
        <v>1676</v>
      </c>
      <c r="D147">
        <v>101</v>
      </c>
      <c r="P147" t="s">
        <v>364</v>
      </c>
      <c r="Q147" t="s">
        <v>970</v>
      </c>
      <c r="R147" s="6" t="str">
        <f t="shared" si="2"/>
        <v>4pvzWZLf4r0AsvpuWuoYAC6eaxQshM5yuY2WLlQ8amUS</v>
      </c>
      <c r="S147" s="6">
        <f>INDEX(allsections[[S]:[Order]],MATCH(P147,allsections[SGUID],0),3)</f>
        <v>20</v>
      </c>
      <c r="T147" s="6">
        <f>INDEX(allsections[[S]:[Order]],MATCH(Q147,allsections[SGUID],0),3)</f>
        <v>2001</v>
      </c>
      <c r="U147" t="str">
        <f>IF(sectionsubsection[[#This Row],[Schon da?]]=1,INDEX(sectionsubsection_download[],MATCH(sectionsubsection[[#This Row],[Title]],sectionsubsection_download[Title],0),6),INDEX(sectionsubsection10[],MATCH(sectionsubsection[[#This Row],[Title]],sectionsubsection10[Title],0),6))</f>
        <v>2D3gR7aaHx6tnYQQuF1lXz</v>
      </c>
      <c r="V147">
        <f>COUNTIF(Z:Z,sectionsubsection[[#This Row],[Title]])</f>
        <v>1</v>
      </c>
      <c r="X147" s="8"/>
      <c r="Y147" s="6"/>
      <c r="Z147" s="6" t="s">
        <v>2241</v>
      </c>
      <c r="AA147" s="6" t="e">
        <f>INDEX(allsections[[S]:[Order]],MATCH(X147,allsections[SGUID],0),3)</f>
        <v>#N/A</v>
      </c>
      <c r="AB147" s="6" t="e">
        <f>INDEX(allsections[[S]:[Order]],MATCH(Y147,allsections[SGUID],0),3)</f>
        <v>#N/A</v>
      </c>
      <c r="AC147" s="6" t="s">
        <v>2242</v>
      </c>
    </row>
    <row r="148" spans="1:29" ht="60" x14ac:dyDescent="0.25">
      <c r="A148" t="s">
        <v>2243</v>
      </c>
      <c r="B148" s="9" t="s">
        <v>2244</v>
      </c>
      <c r="C148" s="9" t="s">
        <v>1676</v>
      </c>
      <c r="D148">
        <v>102</v>
      </c>
      <c r="P148" t="s">
        <v>364</v>
      </c>
      <c r="Q148" t="s">
        <v>970</v>
      </c>
      <c r="R148" s="6" t="str">
        <f t="shared" si="2"/>
        <v>4pvzWZLf4r0AsvpuWuoYAC6eaxQshM5yuY2WLlQ8amUS</v>
      </c>
      <c r="S148" s="6">
        <f>INDEX(allsections[[S]:[Order]],MATCH(P148,allsections[SGUID],0),3)</f>
        <v>20</v>
      </c>
      <c r="T148" s="6">
        <f>INDEX(allsections[[S]:[Order]],MATCH(Q148,allsections[SGUID],0),3)</f>
        <v>2001</v>
      </c>
      <c r="U148" t="str">
        <f>IF(sectionsubsection[[#This Row],[Schon da?]]=1,INDEX(sectionsubsection_download[],MATCH(sectionsubsection[[#This Row],[Title]],sectionsubsection_download[Title],0),6),INDEX(sectionsubsection10[],MATCH(sectionsubsection[[#This Row],[Title]],sectionsubsection10[Title],0),6))</f>
        <v>2D3gR7aaHx6tnYQQuF1lXz</v>
      </c>
      <c r="V148">
        <f>COUNTIF(Z:Z,sectionsubsection[[#This Row],[Title]])</f>
        <v>1</v>
      </c>
      <c r="X148" s="10"/>
      <c r="Y148" s="11"/>
      <c r="Z148" s="6" t="s">
        <v>2245</v>
      </c>
      <c r="AA148" s="6" t="e">
        <f>INDEX(allsections[[S]:[Order]],MATCH(X148,allsections[SGUID],0),3)</f>
        <v>#N/A</v>
      </c>
      <c r="AB148" s="6" t="e">
        <f>INDEX(allsections[[S]:[Order]],MATCH(Y148,allsections[SGUID],0),3)</f>
        <v>#N/A</v>
      </c>
      <c r="AC148" s="11" t="s">
        <v>2246</v>
      </c>
    </row>
    <row r="149" spans="1:29" ht="60" x14ac:dyDescent="0.25">
      <c r="A149" t="s">
        <v>1478</v>
      </c>
      <c r="B149" s="9" t="s">
        <v>2247</v>
      </c>
      <c r="C149" s="9" t="s">
        <v>1676</v>
      </c>
      <c r="D149">
        <v>102</v>
      </c>
      <c r="P149" t="s">
        <v>364</v>
      </c>
      <c r="Q149" t="s">
        <v>970</v>
      </c>
      <c r="R149" s="6" t="str">
        <f t="shared" si="2"/>
        <v>4pvzWZLf4r0AsvpuWuoYAC6eaxQshM5yuY2WLlQ8amUS</v>
      </c>
      <c r="S149" s="6">
        <f>INDEX(allsections[[S]:[Order]],MATCH(P149,allsections[SGUID],0),3)</f>
        <v>20</v>
      </c>
      <c r="T149" s="6">
        <f>INDEX(allsections[[S]:[Order]],MATCH(Q149,allsections[SGUID],0),3)</f>
        <v>2001</v>
      </c>
      <c r="U149" t="str">
        <f>IF(sectionsubsection[[#This Row],[Schon da?]]=1,INDEX(sectionsubsection_download[],MATCH(sectionsubsection[[#This Row],[Title]],sectionsubsection_download[Title],0),6),INDEX(sectionsubsection10[],MATCH(sectionsubsection[[#This Row],[Title]],sectionsubsection10[Title],0),6))</f>
        <v>2D3gR7aaHx6tnYQQuF1lXz</v>
      </c>
      <c r="V149">
        <f>COUNTIF(Z:Z,sectionsubsection[[#This Row],[Title]])</f>
        <v>1</v>
      </c>
      <c r="X149" s="8"/>
      <c r="Y149" s="6"/>
      <c r="Z149" s="6" t="s">
        <v>2248</v>
      </c>
      <c r="AA149" s="6" t="e">
        <f>INDEX(allsections[[S]:[Order]],MATCH(X149,allsections[SGUID],0),3)</f>
        <v>#N/A</v>
      </c>
      <c r="AB149" s="6" t="e">
        <f>INDEX(allsections[[S]:[Order]],MATCH(Y149,allsections[SGUID],0),3)</f>
        <v>#N/A</v>
      </c>
      <c r="AC149" s="6" t="s">
        <v>2249</v>
      </c>
    </row>
    <row r="150" spans="1:29" ht="60" x14ac:dyDescent="0.25">
      <c r="A150" t="s">
        <v>2250</v>
      </c>
      <c r="B150" s="9" t="s">
        <v>2251</v>
      </c>
      <c r="C150" s="9" t="s">
        <v>1676</v>
      </c>
      <c r="D150">
        <v>103</v>
      </c>
      <c r="P150" t="s">
        <v>364</v>
      </c>
      <c r="Q150" t="s">
        <v>970</v>
      </c>
      <c r="R150" s="6" t="str">
        <f t="shared" si="2"/>
        <v>4pvzWZLf4r0AsvpuWuoYAC6eaxQshM5yuY2WLlQ8amUS</v>
      </c>
      <c r="S150" s="6">
        <f>INDEX(allsections[[S]:[Order]],MATCH(P150,allsections[SGUID],0),3)</f>
        <v>20</v>
      </c>
      <c r="T150" s="6">
        <f>INDEX(allsections[[S]:[Order]],MATCH(Q150,allsections[SGUID],0),3)</f>
        <v>2001</v>
      </c>
      <c r="U150" t="str">
        <f>IF(sectionsubsection[[#This Row],[Schon da?]]=1,INDEX(sectionsubsection_download[],MATCH(sectionsubsection[[#This Row],[Title]],sectionsubsection_download[Title],0),6),INDEX(sectionsubsection10[],MATCH(sectionsubsection[[#This Row],[Title]],sectionsubsection10[Title],0),6))</f>
        <v>2D3gR7aaHx6tnYQQuF1lXz</v>
      </c>
      <c r="V150">
        <f>COUNTIF(Z:Z,sectionsubsection[[#This Row],[Title]])</f>
        <v>1</v>
      </c>
      <c r="X150" s="10"/>
      <c r="Y150" s="11"/>
      <c r="Z150" s="6" t="s">
        <v>2252</v>
      </c>
      <c r="AA150" s="6" t="e">
        <f>INDEX(allsections[[S]:[Order]],MATCH(X150,allsections[SGUID],0),3)</f>
        <v>#N/A</v>
      </c>
      <c r="AB150" s="6" t="e">
        <f>INDEX(allsections[[S]:[Order]],MATCH(Y150,allsections[SGUID],0),3)</f>
        <v>#N/A</v>
      </c>
      <c r="AC150" s="11" t="s">
        <v>2253</v>
      </c>
    </row>
    <row r="151" spans="1:29" ht="75" x14ac:dyDescent="0.25">
      <c r="A151" t="s">
        <v>1459</v>
      </c>
      <c r="B151" s="9" t="s">
        <v>2254</v>
      </c>
      <c r="C151" s="9" t="s">
        <v>1676</v>
      </c>
      <c r="D151">
        <v>103</v>
      </c>
      <c r="P151" t="s">
        <v>364</v>
      </c>
      <c r="Q151" t="s">
        <v>970</v>
      </c>
      <c r="R151" s="6" t="str">
        <f t="shared" si="2"/>
        <v>4pvzWZLf4r0AsvpuWuoYAC6eaxQshM5yuY2WLlQ8amUS</v>
      </c>
      <c r="S151" s="6">
        <f>INDEX(allsections[[S]:[Order]],MATCH(P151,allsections[SGUID],0),3)</f>
        <v>20</v>
      </c>
      <c r="T151" s="6">
        <f>INDEX(allsections[[S]:[Order]],MATCH(Q151,allsections[SGUID],0),3)</f>
        <v>2001</v>
      </c>
      <c r="U151" t="str">
        <f>IF(sectionsubsection[[#This Row],[Schon da?]]=1,INDEX(sectionsubsection_download[],MATCH(sectionsubsection[[#This Row],[Title]],sectionsubsection_download[Title],0),6),INDEX(sectionsubsection10[],MATCH(sectionsubsection[[#This Row],[Title]],sectionsubsection10[Title],0),6))</f>
        <v>2D3gR7aaHx6tnYQQuF1lXz</v>
      </c>
      <c r="V151">
        <f>COUNTIF(Z:Z,sectionsubsection[[#This Row],[Title]])</f>
        <v>1</v>
      </c>
      <c r="X151" s="8"/>
      <c r="Y151" s="6"/>
      <c r="Z151" s="6" t="s">
        <v>2255</v>
      </c>
      <c r="AA151" s="6" t="e">
        <f>INDEX(allsections[[S]:[Order]],MATCH(X151,allsections[SGUID],0),3)</f>
        <v>#N/A</v>
      </c>
      <c r="AB151" s="6" t="e">
        <f>INDEX(allsections[[S]:[Order]],MATCH(Y151,allsections[SGUID],0),3)</f>
        <v>#N/A</v>
      </c>
      <c r="AC151" s="6" t="s">
        <v>2256</v>
      </c>
    </row>
    <row r="152" spans="1:29" x14ac:dyDescent="0.25">
      <c r="A152" t="s">
        <v>2257</v>
      </c>
      <c r="B152" t="s">
        <v>2258</v>
      </c>
      <c r="C152" s="9" t="s">
        <v>1676</v>
      </c>
      <c r="D152">
        <v>104</v>
      </c>
      <c r="P152" t="s">
        <v>1140</v>
      </c>
      <c r="Q152" t="s">
        <v>1141</v>
      </c>
      <c r="R152" s="6" t="str">
        <f t="shared" si="2"/>
        <v>4G6L5rXAv5opyJXaaJSspR5mdYYXLIFyNI492xPC4Wrk</v>
      </c>
      <c r="S152" s="6">
        <f>INDEX(allsections[[S]:[Order]],MATCH(P152,allsections[SGUID],0),3)</f>
        <v>19</v>
      </c>
      <c r="T152" s="6">
        <f>INDEX(allsections[[S]:[Order]],MATCH(Q152,allsections[SGUID],0),3)</f>
        <v>1901</v>
      </c>
      <c r="U152" t="str">
        <f>IF(sectionsubsection[[#This Row],[Schon da?]]=1,INDEX(sectionsubsection_download[],MATCH(sectionsubsection[[#This Row],[Title]],sectionsubsection_download[Title],0),6),INDEX(sectionsubsection10[],MATCH(sectionsubsection[[#This Row],[Title]],sectionsubsection10[Title],0),6))</f>
        <v>MfbZ6xSbvl0LIQHCG3HAH</v>
      </c>
      <c r="V152">
        <f>COUNTIF(Z:Z,sectionsubsection[[#This Row],[Title]])</f>
        <v>1</v>
      </c>
      <c r="X152" s="10"/>
      <c r="Y152" s="11"/>
      <c r="Z152" s="6" t="s">
        <v>2259</v>
      </c>
      <c r="AA152" s="6" t="e">
        <f>INDEX(allsections[[S]:[Order]],MATCH(X152,allsections[SGUID],0),3)</f>
        <v>#N/A</v>
      </c>
      <c r="AB152" s="6" t="e">
        <f>INDEX(allsections[[S]:[Order]],MATCH(Y152,allsections[SGUID],0),3)</f>
        <v>#N/A</v>
      </c>
      <c r="AC152" s="11" t="s">
        <v>2260</v>
      </c>
    </row>
    <row r="153" spans="1:29" ht="75" x14ac:dyDescent="0.25">
      <c r="A153" t="s">
        <v>2261</v>
      </c>
      <c r="B153" s="9" t="s">
        <v>2262</v>
      </c>
      <c r="C153" s="9" t="s">
        <v>1676</v>
      </c>
      <c r="D153">
        <v>105</v>
      </c>
      <c r="P153" t="s">
        <v>1140</v>
      </c>
      <c r="Q153" t="s">
        <v>1141</v>
      </c>
      <c r="R153" s="6" t="str">
        <f t="shared" si="2"/>
        <v>4G6L5rXAv5opyJXaaJSspR5mdYYXLIFyNI492xPC4Wrk</v>
      </c>
      <c r="S153" s="6">
        <f>INDEX(allsections[[S]:[Order]],MATCH(P153,allsections[SGUID],0),3)</f>
        <v>19</v>
      </c>
      <c r="T153" s="6">
        <f>INDEX(allsections[[S]:[Order]],MATCH(Q153,allsections[SGUID],0),3)</f>
        <v>1901</v>
      </c>
      <c r="U153" t="str">
        <f>IF(sectionsubsection[[#This Row],[Schon da?]]=1,INDEX(sectionsubsection_download[],MATCH(sectionsubsection[[#This Row],[Title]],sectionsubsection_download[Title],0),6),INDEX(sectionsubsection10[],MATCH(sectionsubsection[[#This Row],[Title]],sectionsubsection10[Title],0),6))</f>
        <v>MfbZ6xSbvl0LIQHCG3HAH</v>
      </c>
      <c r="V153">
        <f>COUNTIF(Z:Z,sectionsubsection[[#This Row],[Title]])</f>
        <v>1</v>
      </c>
      <c r="X153" s="8"/>
      <c r="Y153" s="6"/>
      <c r="Z153" s="6" t="s">
        <v>2263</v>
      </c>
      <c r="AA153" s="6" t="e">
        <f>INDEX(allsections[[S]:[Order]],MATCH(X153,allsections[SGUID],0),3)</f>
        <v>#N/A</v>
      </c>
      <c r="AB153" s="6" t="e">
        <f>INDEX(allsections[[S]:[Order]],MATCH(Y153,allsections[SGUID],0),3)</f>
        <v>#N/A</v>
      </c>
      <c r="AC153" s="6" t="s">
        <v>2264</v>
      </c>
    </row>
    <row r="154" spans="1:29" ht="45" x14ac:dyDescent="0.25">
      <c r="A154" t="s">
        <v>2265</v>
      </c>
      <c r="B154" s="9" t="s">
        <v>2266</v>
      </c>
      <c r="C154" s="9" t="s">
        <v>1676</v>
      </c>
      <c r="D154">
        <v>106</v>
      </c>
      <c r="P154" t="s">
        <v>1140</v>
      </c>
      <c r="Q154" t="s">
        <v>1141</v>
      </c>
      <c r="R154" s="6" t="str">
        <f t="shared" si="2"/>
        <v>4G6L5rXAv5opyJXaaJSspR5mdYYXLIFyNI492xPC4Wrk</v>
      </c>
      <c r="S154" s="6">
        <f>INDEX(allsections[[S]:[Order]],MATCH(P154,allsections[SGUID],0),3)</f>
        <v>19</v>
      </c>
      <c r="T154" s="6">
        <f>INDEX(allsections[[S]:[Order]],MATCH(Q154,allsections[SGUID],0),3)</f>
        <v>1901</v>
      </c>
      <c r="U154" t="str">
        <f>IF(sectionsubsection[[#This Row],[Schon da?]]=1,INDEX(sectionsubsection_download[],MATCH(sectionsubsection[[#This Row],[Title]],sectionsubsection_download[Title],0),6),INDEX(sectionsubsection10[],MATCH(sectionsubsection[[#This Row],[Title]],sectionsubsection10[Title],0),6))</f>
        <v>MfbZ6xSbvl0LIQHCG3HAH</v>
      </c>
      <c r="V154">
        <f>COUNTIF(Z:Z,sectionsubsection[[#This Row],[Title]])</f>
        <v>1</v>
      </c>
      <c r="X154" s="10"/>
      <c r="Y154" s="11"/>
      <c r="Z154" s="6" t="s">
        <v>2267</v>
      </c>
      <c r="AA154" s="6" t="e">
        <f>INDEX(allsections[[S]:[Order]],MATCH(X154,allsections[SGUID],0),3)</f>
        <v>#N/A</v>
      </c>
      <c r="AB154" s="6" t="e">
        <f>INDEX(allsections[[S]:[Order]],MATCH(Y154,allsections[SGUID],0),3)</f>
        <v>#N/A</v>
      </c>
      <c r="AC154" s="11" t="s">
        <v>2268</v>
      </c>
    </row>
    <row r="155" spans="1:29" ht="75" x14ac:dyDescent="0.25">
      <c r="A155" t="s">
        <v>2269</v>
      </c>
      <c r="B155" s="9" t="s">
        <v>2270</v>
      </c>
      <c r="C155" s="9" t="s">
        <v>1676</v>
      </c>
      <c r="D155">
        <v>107</v>
      </c>
      <c r="P155" t="s">
        <v>1140</v>
      </c>
      <c r="Q155" t="s">
        <v>1141</v>
      </c>
      <c r="R155" s="6" t="str">
        <f t="shared" si="2"/>
        <v>4G6L5rXAv5opyJXaaJSspR5mdYYXLIFyNI492xPC4Wrk</v>
      </c>
      <c r="S155" s="6">
        <f>INDEX(allsections[[S]:[Order]],MATCH(P155,allsections[SGUID],0),3)</f>
        <v>19</v>
      </c>
      <c r="T155" s="6">
        <f>INDEX(allsections[[S]:[Order]],MATCH(Q155,allsections[SGUID],0),3)</f>
        <v>1901</v>
      </c>
      <c r="U155" t="str">
        <f>IF(sectionsubsection[[#This Row],[Schon da?]]=1,INDEX(sectionsubsection_download[],MATCH(sectionsubsection[[#This Row],[Title]],sectionsubsection_download[Title],0),6),INDEX(sectionsubsection10[],MATCH(sectionsubsection[[#This Row],[Title]],sectionsubsection10[Title],0),6))</f>
        <v>MfbZ6xSbvl0LIQHCG3HAH</v>
      </c>
      <c r="V155">
        <f>COUNTIF(Z:Z,sectionsubsection[[#This Row],[Title]])</f>
        <v>1</v>
      </c>
      <c r="X155" s="8"/>
      <c r="Y155" s="6"/>
      <c r="Z155" s="6" t="s">
        <v>2271</v>
      </c>
      <c r="AA155" s="6" t="e">
        <f>INDEX(allsections[[S]:[Order]],MATCH(X155,allsections[SGUID],0),3)</f>
        <v>#N/A</v>
      </c>
      <c r="AB155" s="6" t="e">
        <f>INDEX(allsections[[S]:[Order]],MATCH(Y155,allsections[SGUID],0),3)</f>
        <v>#N/A</v>
      </c>
      <c r="AC155" s="6" t="s">
        <v>2272</v>
      </c>
    </row>
    <row r="156" spans="1:29" ht="75" x14ac:dyDescent="0.25">
      <c r="A156" t="s">
        <v>2273</v>
      </c>
      <c r="B156" s="9" t="s">
        <v>2274</v>
      </c>
      <c r="C156" s="9" t="s">
        <v>1676</v>
      </c>
      <c r="D156">
        <v>108</v>
      </c>
      <c r="P156" t="s">
        <v>1140</v>
      </c>
      <c r="Q156" t="s">
        <v>1141</v>
      </c>
      <c r="R156" s="6" t="str">
        <f t="shared" si="2"/>
        <v>4G6L5rXAv5opyJXaaJSspR5mdYYXLIFyNI492xPC4Wrk</v>
      </c>
      <c r="S156" s="6">
        <f>INDEX(allsections[[S]:[Order]],MATCH(P156,allsections[SGUID],0),3)</f>
        <v>19</v>
      </c>
      <c r="T156" s="6">
        <f>INDEX(allsections[[S]:[Order]],MATCH(Q156,allsections[SGUID],0),3)</f>
        <v>1901</v>
      </c>
      <c r="U156" t="str">
        <f>IF(sectionsubsection[[#This Row],[Schon da?]]=1,INDEX(sectionsubsection_download[],MATCH(sectionsubsection[[#This Row],[Title]],sectionsubsection_download[Title],0),6),INDEX(sectionsubsection10[],MATCH(sectionsubsection[[#This Row],[Title]],sectionsubsection10[Title],0),6))</f>
        <v>MfbZ6xSbvl0LIQHCG3HAH</v>
      </c>
      <c r="V156">
        <f>COUNTIF(Z:Z,sectionsubsection[[#This Row],[Title]])</f>
        <v>1</v>
      </c>
      <c r="X156" s="10"/>
      <c r="Y156" s="11"/>
      <c r="Z156" s="6" t="s">
        <v>2275</v>
      </c>
      <c r="AA156" s="6" t="e">
        <f>INDEX(allsections[[S]:[Order]],MATCH(X156,allsections[SGUID],0),3)</f>
        <v>#N/A</v>
      </c>
      <c r="AB156" s="6" t="e">
        <f>INDEX(allsections[[S]:[Order]],MATCH(Y156,allsections[SGUID],0),3)</f>
        <v>#N/A</v>
      </c>
      <c r="AC156" s="11" t="s">
        <v>2276</v>
      </c>
    </row>
    <row r="157" spans="1:29" ht="409.5" x14ac:dyDescent="0.25">
      <c r="A157" t="s">
        <v>2277</v>
      </c>
      <c r="B157" s="9" t="s">
        <v>2278</v>
      </c>
      <c r="C157" s="9" t="s">
        <v>2279</v>
      </c>
      <c r="D157">
        <v>201</v>
      </c>
      <c r="P157" t="s">
        <v>1209</v>
      </c>
      <c r="Q157" t="s">
        <v>1210</v>
      </c>
      <c r="R157" s="6" t="str">
        <f t="shared" si="2"/>
        <v>6cVkk3FsKVyXw3Axz1X0EJ6tiYYI8mKlvSXw5jfqgMdE</v>
      </c>
      <c r="S157" s="6">
        <f>INDEX(allsections[[S]:[Order]],MATCH(P157,allsections[SGUID],0),3)</f>
        <v>18</v>
      </c>
      <c r="T157" s="6">
        <f>INDEX(allsections[[S]:[Order]],MATCH(Q157,allsections[SGUID],0),3)</f>
        <v>1803</v>
      </c>
      <c r="U157" t="str">
        <f>IF(sectionsubsection[[#This Row],[Schon da?]]=1,INDEX(sectionsubsection_download[],MATCH(sectionsubsection[[#This Row],[Title]],sectionsubsection_download[Title],0),6),INDEX(sectionsubsection10[],MATCH(sectionsubsection[[#This Row],[Title]],sectionsubsection10[Title],0),6))</f>
        <v>6DK33hs49O0mVODM44PumI</v>
      </c>
      <c r="V157">
        <f>COUNTIF(Z:Z,sectionsubsection[[#This Row],[Title]])</f>
        <v>1</v>
      </c>
      <c r="X157" s="8"/>
      <c r="Y157" s="6"/>
      <c r="Z157" s="6" t="s">
        <v>2280</v>
      </c>
      <c r="AA157" s="6" t="e">
        <f>INDEX(allsections[[S]:[Order]],MATCH(X157,allsections[SGUID],0),3)</f>
        <v>#N/A</v>
      </c>
      <c r="AB157" s="6" t="e">
        <f>INDEX(allsections[[S]:[Order]],MATCH(Y157,allsections[SGUID],0),3)</f>
        <v>#N/A</v>
      </c>
      <c r="AC157" s="6" t="s">
        <v>2281</v>
      </c>
    </row>
    <row r="158" spans="1:29" ht="409.5" x14ac:dyDescent="0.25">
      <c r="A158" t="s">
        <v>2282</v>
      </c>
      <c r="B158" s="9" t="s">
        <v>2283</v>
      </c>
      <c r="C158" s="9" t="s">
        <v>2284</v>
      </c>
      <c r="D158">
        <v>202</v>
      </c>
      <c r="P158" t="s">
        <v>1209</v>
      </c>
      <c r="Q158" t="s">
        <v>1210</v>
      </c>
      <c r="R158" s="6" t="str">
        <f t="shared" si="2"/>
        <v>6cVkk3FsKVyXw3Axz1X0EJ6tiYYI8mKlvSXw5jfqgMdE</v>
      </c>
      <c r="S158" s="6">
        <f>INDEX(allsections[[S]:[Order]],MATCH(P158,allsections[SGUID],0),3)</f>
        <v>18</v>
      </c>
      <c r="T158" s="6">
        <f>INDEX(allsections[[S]:[Order]],MATCH(Q158,allsections[SGUID],0),3)</f>
        <v>1803</v>
      </c>
      <c r="U158" t="str">
        <f>IF(sectionsubsection[[#This Row],[Schon da?]]=1,INDEX(sectionsubsection_download[],MATCH(sectionsubsection[[#This Row],[Title]],sectionsubsection_download[Title],0),6),INDEX(sectionsubsection10[],MATCH(sectionsubsection[[#This Row],[Title]],sectionsubsection10[Title],0),6))</f>
        <v>6DK33hs49O0mVODM44PumI</v>
      </c>
      <c r="V158">
        <f>COUNTIF(Z:Z,sectionsubsection[[#This Row],[Title]])</f>
        <v>1</v>
      </c>
      <c r="X158" s="10"/>
      <c r="Y158" s="11"/>
      <c r="Z158" s="6" t="s">
        <v>2285</v>
      </c>
      <c r="AA158" s="6" t="e">
        <f>INDEX(allsections[[S]:[Order]],MATCH(X158,allsections[SGUID],0),3)</f>
        <v>#N/A</v>
      </c>
      <c r="AB158" s="6" t="e">
        <f>INDEX(allsections[[S]:[Order]],MATCH(Y158,allsections[SGUID],0),3)</f>
        <v>#N/A</v>
      </c>
      <c r="AC158" s="11" t="s">
        <v>2286</v>
      </c>
    </row>
    <row r="159" spans="1:29" x14ac:dyDescent="0.25">
      <c r="A159" t="s">
        <v>2287</v>
      </c>
      <c r="B159" t="s">
        <v>2288</v>
      </c>
      <c r="C159" s="9" t="s">
        <v>1676</v>
      </c>
      <c r="D159">
        <v>203</v>
      </c>
      <c r="P159" t="s">
        <v>1209</v>
      </c>
      <c r="Q159" t="s">
        <v>1224</v>
      </c>
      <c r="R159" s="6" t="str">
        <f t="shared" si="2"/>
        <v>6cVkk3FsKVyXw3Axz1X0EJ55afRttVG4dVUXKLoNoQoe</v>
      </c>
      <c r="S159" s="6">
        <f>INDEX(allsections[[S]:[Order]],MATCH(P159,allsections[SGUID],0),3)</f>
        <v>18</v>
      </c>
      <c r="T159" s="6">
        <f>INDEX(allsections[[S]:[Order]],MATCH(Q159,allsections[SGUID],0),3)</f>
        <v>1802</v>
      </c>
      <c r="U159" t="str">
        <f>IF(sectionsubsection[[#This Row],[Schon da?]]=1,INDEX(sectionsubsection_download[],MATCH(sectionsubsection[[#This Row],[Title]],sectionsubsection_download[Title],0),6),INDEX(sectionsubsection10[],MATCH(sectionsubsection[[#This Row],[Title]],sectionsubsection10[Title],0),6))</f>
        <v>3U9ZVLZyebAQYRVksg1MLP</v>
      </c>
      <c r="V159">
        <f>COUNTIF(Z:Z,sectionsubsection[[#This Row],[Title]])</f>
        <v>1</v>
      </c>
      <c r="X159" s="8"/>
      <c r="Y159" s="6"/>
      <c r="Z159" s="6" t="s">
        <v>2289</v>
      </c>
      <c r="AA159" s="6" t="e">
        <f>INDEX(allsections[[S]:[Order]],MATCH(X159,allsections[SGUID],0),3)</f>
        <v>#N/A</v>
      </c>
      <c r="AB159" s="6" t="e">
        <f>INDEX(allsections[[S]:[Order]],MATCH(Y159,allsections[SGUID],0),3)</f>
        <v>#N/A</v>
      </c>
      <c r="AC159" s="6" t="s">
        <v>2290</v>
      </c>
    </row>
    <row r="160" spans="1:29" ht="60" x14ac:dyDescent="0.25">
      <c r="A160" t="s">
        <v>2291</v>
      </c>
      <c r="B160" s="9" t="s">
        <v>2292</v>
      </c>
      <c r="C160" s="9" t="s">
        <v>1676</v>
      </c>
      <c r="D160">
        <v>204</v>
      </c>
      <c r="P160" t="s">
        <v>1209</v>
      </c>
      <c r="Q160" t="s">
        <v>1224</v>
      </c>
      <c r="R160" s="6" t="str">
        <f t="shared" si="2"/>
        <v>6cVkk3FsKVyXw3Axz1X0EJ55afRttVG4dVUXKLoNoQoe</v>
      </c>
      <c r="S160" s="6">
        <f>INDEX(allsections[[S]:[Order]],MATCH(P160,allsections[SGUID],0),3)</f>
        <v>18</v>
      </c>
      <c r="T160" s="6">
        <f>INDEX(allsections[[S]:[Order]],MATCH(Q160,allsections[SGUID],0),3)</f>
        <v>1802</v>
      </c>
      <c r="U160" t="str">
        <f>IF(sectionsubsection[[#This Row],[Schon da?]]=1,INDEX(sectionsubsection_download[],MATCH(sectionsubsection[[#This Row],[Title]],sectionsubsection_download[Title],0),6),INDEX(sectionsubsection10[],MATCH(sectionsubsection[[#This Row],[Title]],sectionsubsection10[Title],0),6))</f>
        <v>3U9ZVLZyebAQYRVksg1MLP</v>
      </c>
      <c r="V160">
        <f>COUNTIF(Z:Z,sectionsubsection[[#This Row],[Title]])</f>
        <v>1</v>
      </c>
      <c r="X160" s="10"/>
      <c r="Y160" s="11"/>
      <c r="Z160" s="6" t="s">
        <v>2293</v>
      </c>
      <c r="AA160" s="6" t="e">
        <f>INDEX(allsections[[S]:[Order]],MATCH(X160,allsections[SGUID],0),3)</f>
        <v>#N/A</v>
      </c>
      <c r="AB160" s="6" t="e">
        <f>INDEX(allsections[[S]:[Order]],MATCH(Y160,allsections[SGUID],0),3)</f>
        <v>#N/A</v>
      </c>
      <c r="AC160" s="11" t="s">
        <v>2294</v>
      </c>
    </row>
    <row r="161" spans="1:29" x14ac:dyDescent="0.25">
      <c r="A161" t="s">
        <v>2295</v>
      </c>
      <c r="B161" t="s">
        <v>2296</v>
      </c>
      <c r="C161" s="9" t="s">
        <v>1676</v>
      </c>
      <c r="D161">
        <v>205</v>
      </c>
      <c r="P161" t="s">
        <v>1209</v>
      </c>
      <c r="Q161" t="s">
        <v>1231</v>
      </c>
      <c r="R161" s="6" t="str">
        <f t="shared" si="2"/>
        <v>6cVkk3FsKVyXw3Axz1X0EJKWseLrLUhPeorCfNWn5jf</v>
      </c>
      <c r="S161" s="6">
        <f>INDEX(allsections[[S]:[Order]],MATCH(P161,allsections[SGUID],0),3)</f>
        <v>18</v>
      </c>
      <c r="T161" s="6">
        <f>INDEX(allsections[[S]:[Order]],MATCH(Q161,allsections[SGUID],0),3)</f>
        <v>1801</v>
      </c>
      <c r="U161" t="str">
        <f>IF(sectionsubsection[[#This Row],[Schon da?]]=1,INDEX(sectionsubsection_download[],MATCH(sectionsubsection[[#This Row],[Title]],sectionsubsection_download[Title],0),6),INDEX(sectionsubsection10[],MATCH(sectionsubsection[[#This Row],[Title]],sectionsubsection10[Title],0),6))</f>
        <v>1Gmj3oSGRRz2wF43jglNiZ</v>
      </c>
      <c r="V161">
        <f>COUNTIF(Z:Z,sectionsubsection[[#This Row],[Title]])</f>
        <v>1</v>
      </c>
      <c r="X161" s="8"/>
      <c r="Y161" s="6"/>
      <c r="Z161" s="6" t="s">
        <v>2297</v>
      </c>
      <c r="AA161" s="6" t="e">
        <f>INDEX(allsections[[S]:[Order]],MATCH(X161,allsections[SGUID],0),3)</f>
        <v>#N/A</v>
      </c>
      <c r="AB161" s="6" t="e">
        <f>INDEX(allsections[[S]:[Order]],MATCH(Y161,allsections[SGUID],0),3)</f>
        <v>#N/A</v>
      </c>
      <c r="AC161" s="6" t="s">
        <v>2298</v>
      </c>
    </row>
    <row r="162" spans="1:29" ht="409.5" x14ac:dyDescent="0.25">
      <c r="A162" t="s">
        <v>2299</v>
      </c>
      <c r="B162" t="s">
        <v>2300</v>
      </c>
      <c r="C162" s="9" t="s">
        <v>2301</v>
      </c>
      <c r="D162">
        <v>301</v>
      </c>
      <c r="P162" t="s">
        <v>1209</v>
      </c>
      <c r="Q162" t="s">
        <v>1231</v>
      </c>
      <c r="R162" s="6" t="str">
        <f t="shared" si="2"/>
        <v>6cVkk3FsKVyXw3Axz1X0EJKWseLrLUhPeorCfNWn5jf</v>
      </c>
      <c r="S162" s="6">
        <f>INDEX(allsections[[S]:[Order]],MATCH(P162,allsections[SGUID],0),3)</f>
        <v>18</v>
      </c>
      <c r="T162" s="6">
        <f>INDEX(allsections[[S]:[Order]],MATCH(Q162,allsections[SGUID],0),3)</f>
        <v>1801</v>
      </c>
      <c r="U162" t="str">
        <f>IF(sectionsubsection[[#This Row],[Schon da?]]=1,INDEX(sectionsubsection_download[],MATCH(sectionsubsection[[#This Row],[Title]],sectionsubsection_download[Title],0),6),INDEX(sectionsubsection10[],MATCH(sectionsubsection[[#This Row],[Title]],sectionsubsection10[Title],0),6))</f>
        <v>1Gmj3oSGRRz2wF43jglNiZ</v>
      </c>
      <c r="V162">
        <f>COUNTIF(Z:Z,sectionsubsection[[#This Row],[Title]])</f>
        <v>1</v>
      </c>
      <c r="X162" s="10"/>
      <c r="Y162" s="11"/>
      <c r="Z162" s="6" t="s">
        <v>2302</v>
      </c>
      <c r="AA162" s="6" t="e">
        <f>INDEX(allsections[[S]:[Order]],MATCH(X162,allsections[SGUID],0),3)</f>
        <v>#N/A</v>
      </c>
      <c r="AB162" s="6" t="e">
        <f>INDEX(allsections[[S]:[Order]],MATCH(Y162,allsections[SGUID],0),3)</f>
        <v>#N/A</v>
      </c>
      <c r="AC162" s="11" t="s">
        <v>2303</v>
      </c>
    </row>
    <row r="163" spans="1:29" x14ac:dyDescent="0.25">
      <c r="A163" t="s">
        <v>2304</v>
      </c>
      <c r="B163" t="s">
        <v>2305</v>
      </c>
      <c r="C163" s="9" t="s">
        <v>1676</v>
      </c>
      <c r="D163">
        <v>302</v>
      </c>
      <c r="P163" t="s">
        <v>1209</v>
      </c>
      <c r="Q163" t="s">
        <v>1231</v>
      </c>
      <c r="R163" s="6" t="str">
        <f t="shared" si="2"/>
        <v>6cVkk3FsKVyXw3Axz1X0EJKWseLrLUhPeorCfNWn5jf</v>
      </c>
      <c r="S163" s="6">
        <f>INDEX(allsections[[S]:[Order]],MATCH(P163,allsections[SGUID],0),3)</f>
        <v>18</v>
      </c>
      <c r="T163" s="6">
        <f>INDEX(allsections[[S]:[Order]],MATCH(Q163,allsections[SGUID],0),3)</f>
        <v>1801</v>
      </c>
      <c r="U163" t="str">
        <f>IF(sectionsubsection[[#This Row],[Schon da?]]=1,INDEX(sectionsubsection_download[],MATCH(sectionsubsection[[#This Row],[Title]],sectionsubsection_download[Title],0),6),INDEX(sectionsubsection10[],MATCH(sectionsubsection[[#This Row],[Title]],sectionsubsection10[Title],0),6))</f>
        <v>1Gmj3oSGRRz2wF43jglNiZ</v>
      </c>
      <c r="V163">
        <f>COUNTIF(Z:Z,sectionsubsection[[#This Row],[Title]])</f>
        <v>1</v>
      </c>
      <c r="X163" s="8"/>
      <c r="Y163" s="6"/>
      <c r="Z163" s="6" t="s">
        <v>2306</v>
      </c>
      <c r="AA163" s="6" t="e">
        <f>INDEX(allsections[[S]:[Order]],MATCH(X163,allsections[SGUID],0),3)</f>
        <v>#N/A</v>
      </c>
      <c r="AB163" s="6" t="e">
        <f>INDEX(allsections[[S]:[Order]],MATCH(Y163,allsections[SGUID],0),3)</f>
        <v>#N/A</v>
      </c>
      <c r="AC163" s="6" t="s">
        <v>2307</v>
      </c>
    </row>
    <row r="164" spans="1:29" ht="90" x14ac:dyDescent="0.25">
      <c r="A164" t="s">
        <v>2308</v>
      </c>
      <c r="B164" s="9" t="s">
        <v>2309</v>
      </c>
      <c r="C164" s="9" t="s">
        <v>1676</v>
      </c>
      <c r="D164">
        <v>303</v>
      </c>
      <c r="P164" t="s">
        <v>1209</v>
      </c>
      <c r="Q164" t="s">
        <v>1231</v>
      </c>
      <c r="R164" s="6" t="str">
        <f t="shared" si="2"/>
        <v>6cVkk3FsKVyXw3Axz1X0EJKWseLrLUhPeorCfNWn5jf</v>
      </c>
      <c r="S164" s="6">
        <f>INDEX(allsections[[S]:[Order]],MATCH(P164,allsections[SGUID],0),3)</f>
        <v>18</v>
      </c>
      <c r="T164" s="6">
        <f>INDEX(allsections[[S]:[Order]],MATCH(Q164,allsections[SGUID],0),3)</f>
        <v>1801</v>
      </c>
      <c r="U164" t="str">
        <f>IF(sectionsubsection[[#This Row],[Schon da?]]=1,INDEX(sectionsubsection_download[],MATCH(sectionsubsection[[#This Row],[Title]],sectionsubsection_download[Title],0),6),INDEX(sectionsubsection10[],MATCH(sectionsubsection[[#This Row],[Title]],sectionsubsection10[Title],0),6))</f>
        <v>1Gmj3oSGRRz2wF43jglNiZ</v>
      </c>
      <c r="V164">
        <f>COUNTIF(Z:Z,sectionsubsection[[#This Row],[Title]])</f>
        <v>1</v>
      </c>
      <c r="X164" s="10"/>
      <c r="Y164" s="11"/>
      <c r="Z164" s="6" t="s">
        <v>2310</v>
      </c>
      <c r="AA164" s="6" t="e">
        <f>INDEX(allsections[[S]:[Order]],MATCH(X164,allsections[SGUID],0),3)</f>
        <v>#N/A</v>
      </c>
      <c r="AB164" s="6" t="e">
        <f>INDEX(allsections[[S]:[Order]],MATCH(Y164,allsections[SGUID],0),3)</f>
        <v>#N/A</v>
      </c>
      <c r="AC164" s="11" t="s">
        <v>2311</v>
      </c>
    </row>
    <row r="165" spans="1:29" x14ac:dyDescent="0.25">
      <c r="A165" t="s">
        <v>2312</v>
      </c>
      <c r="B165" t="s">
        <v>2313</v>
      </c>
      <c r="C165" s="9" t="s">
        <v>1676</v>
      </c>
      <c r="D165">
        <v>304</v>
      </c>
      <c r="P165" t="s">
        <v>478</v>
      </c>
      <c r="Q165" t="s">
        <v>59</v>
      </c>
      <c r="R165" s="6" t="str">
        <f t="shared" si="2"/>
        <v>5HjMxha5zh3JmCKzoQNaGT5TvyR0UgB0EOmnMkFaZftX</v>
      </c>
      <c r="S165" s="6">
        <f>INDEX(allsections[[S]:[Order]],MATCH(P165,allsections[SGUID],0),3)</f>
        <v>17</v>
      </c>
      <c r="T165" s="6">
        <f>INDEX(allsections[[S]:[Order]],MATCH(Q165,allsections[SGUID],0),3)</f>
        <v>0</v>
      </c>
      <c r="U165" t="str">
        <f>IF(sectionsubsection[[#This Row],[Schon da?]]=1,INDEX(sectionsubsection_download[],MATCH(sectionsubsection[[#This Row],[Title]],sectionsubsection_download[Title],0),6),INDEX(sectionsubsection10[],MATCH(sectionsubsection[[#This Row],[Title]],sectionsubsection10[Title],0),6))</f>
        <v>4rPb6aRnjT1RlOidzZW8NT</v>
      </c>
      <c r="V165">
        <f>COUNTIF(Z:Z,sectionsubsection[[#This Row],[Title]])</f>
        <v>1</v>
      </c>
      <c r="X165" s="8"/>
      <c r="Y165" s="6"/>
      <c r="Z165" s="6" t="s">
        <v>2314</v>
      </c>
      <c r="AA165" s="6" t="e">
        <f>INDEX(allsections[[S]:[Order]],MATCH(X165,allsections[SGUID],0),3)</f>
        <v>#N/A</v>
      </c>
      <c r="AB165" s="6" t="e">
        <f>INDEX(allsections[[S]:[Order]],MATCH(Y165,allsections[SGUID],0),3)</f>
        <v>#N/A</v>
      </c>
      <c r="AC165" s="6" t="s">
        <v>2315</v>
      </c>
    </row>
    <row r="166" spans="1:29" ht="409.5" x14ac:dyDescent="0.25">
      <c r="A166" t="s">
        <v>2316</v>
      </c>
      <c r="B166" s="9" t="s">
        <v>2317</v>
      </c>
      <c r="C166" s="9" t="s">
        <v>2318</v>
      </c>
      <c r="D166">
        <v>401</v>
      </c>
      <c r="P166" t="s">
        <v>320</v>
      </c>
      <c r="Q166" t="s">
        <v>59</v>
      </c>
      <c r="R166" s="6" t="str">
        <f t="shared" si="2"/>
        <v>3WOTX6z9yCADtqy7fUTDJn5TvyR0UgB0EOmnMkFaZftX</v>
      </c>
      <c r="S166" s="6">
        <f>INDEX(allsections[[S]:[Order]],MATCH(P166,allsections[SGUID],0),3)</f>
        <v>13</v>
      </c>
      <c r="T166" s="6">
        <f>INDEX(allsections[[S]:[Order]],MATCH(Q166,allsections[SGUID],0),3)</f>
        <v>0</v>
      </c>
      <c r="U166" t="str">
        <f>IF(sectionsubsection[[#This Row],[Schon da?]]=1,INDEX(sectionsubsection_download[],MATCH(sectionsubsection[[#This Row],[Title]],sectionsubsection_download[Title],0),6),INDEX(sectionsubsection10[],MATCH(sectionsubsection[[#This Row],[Title]],sectionsubsection10[Title],0),6))</f>
        <v>VoonZx94STGuLmJNzGHQX</v>
      </c>
      <c r="V166">
        <f>COUNTIF(Z:Z,sectionsubsection[[#This Row],[Title]])</f>
        <v>1</v>
      </c>
      <c r="X166" s="10"/>
      <c r="Y166" s="11"/>
      <c r="Z166" s="6" t="s">
        <v>2319</v>
      </c>
      <c r="AA166" s="6" t="e">
        <f>INDEX(allsections[[S]:[Order]],MATCH(X166,allsections[SGUID],0),3)</f>
        <v>#N/A</v>
      </c>
      <c r="AB166" s="6" t="e">
        <f>INDEX(allsections[[S]:[Order]],MATCH(Y166,allsections[SGUID],0),3)</f>
        <v>#N/A</v>
      </c>
      <c r="AC166" s="11" t="s">
        <v>2320</v>
      </c>
    </row>
    <row r="167" spans="1:29" ht="105" x14ac:dyDescent="0.25">
      <c r="A167" t="s">
        <v>267</v>
      </c>
      <c r="B167" s="9" t="s">
        <v>2321</v>
      </c>
      <c r="C167" s="9" t="s">
        <v>1676</v>
      </c>
      <c r="D167">
        <v>401</v>
      </c>
      <c r="P167" t="s">
        <v>306</v>
      </c>
      <c r="Q167" t="s">
        <v>1127</v>
      </c>
      <c r="R167" s="6" t="str">
        <f t="shared" si="2"/>
        <v>2rOCEOZ7FKjNjNArXiLHzT11ZC60E3YAtAUx5wNuuXwj</v>
      </c>
      <c r="S167" s="6">
        <f>INDEX(allsections[[S]:[Order]],MATCH(P167,allsections[SGUID],0),3)</f>
        <v>7</v>
      </c>
      <c r="T167" s="6">
        <f>INDEX(allsections[[S]:[Order]],MATCH(Q167,allsections[SGUID],0),3)</f>
        <v>704</v>
      </c>
      <c r="U167" t="str">
        <f>IF(sectionsubsection[[#This Row],[Schon da?]]=1,INDEX(sectionsubsection_download[],MATCH(sectionsubsection[[#This Row],[Title]],sectionsubsection_download[Title],0),6),INDEX(sectionsubsection10[],MATCH(sectionsubsection[[#This Row],[Title]],sectionsubsection10[Title],0),6))</f>
        <v>6boq5twCHOdIrNojlxuFjG</v>
      </c>
      <c r="V167">
        <f>COUNTIF(Z:Z,sectionsubsection[[#This Row],[Title]])</f>
        <v>1</v>
      </c>
      <c r="X167" s="8"/>
      <c r="Y167" s="6"/>
      <c r="Z167" s="6" t="s">
        <v>2322</v>
      </c>
      <c r="AA167" s="6" t="e">
        <f>INDEX(allsections[[S]:[Order]],MATCH(X167,allsections[SGUID],0),3)</f>
        <v>#N/A</v>
      </c>
      <c r="AB167" s="6" t="e">
        <f>INDEX(allsections[[S]:[Order]],MATCH(Y167,allsections[SGUID],0),3)</f>
        <v>#N/A</v>
      </c>
      <c r="AC167" s="6" t="s">
        <v>2323</v>
      </c>
    </row>
    <row r="168" spans="1:29" ht="60" x14ac:dyDescent="0.25">
      <c r="A168" t="s">
        <v>2324</v>
      </c>
      <c r="B168" s="9" t="s">
        <v>2325</v>
      </c>
      <c r="C168" s="9" t="s">
        <v>1676</v>
      </c>
      <c r="D168">
        <v>402</v>
      </c>
      <c r="P168" t="s">
        <v>306</v>
      </c>
      <c r="Q168" t="s">
        <v>1127</v>
      </c>
      <c r="R168" s="6" t="str">
        <f t="shared" si="2"/>
        <v>2rOCEOZ7FKjNjNArXiLHzT11ZC60E3YAtAUx5wNuuXwj</v>
      </c>
      <c r="S168" s="6">
        <f>INDEX(allsections[[S]:[Order]],MATCH(P168,allsections[SGUID],0),3)</f>
        <v>7</v>
      </c>
      <c r="T168" s="6">
        <f>INDEX(allsections[[S]:[Order]],MATCH(Q168,allsections[SGUID],0),3)</f>
        <v>704</v>
      </c>
      <c r="U168" t="str">
        <f>IF(sectionsubsection[[#This Row],[Schon da?]]=1,INDEX(sectionsubsection_download[],MATCH(sectionsubsection[[#This Row],[Title]],sectionsubsection_download[Title],0),6),INDEX(sectionsubsection10[],MATCH(sectionsubsection[[#This Row],[Title]],sectionsubsection10[Title],0),6))</f>
        <v>6boq5twCHOdIrNojlxuFjG</v>
      </c>
      <c r="V168">
        <f>COUNTIF(Z:Z,sectionsubsection[[#This Row],[Title]])</f>
        <v>1</v>
      </c>
      <c r="X168" s="10"/>
      <c r="Y168" s="11"/>
      <c r="Z168" s="6" t="s">
        <v>2326</v>
      </c>
      <c r="AA168" s="6" t="e">
        <f>INDEX(allsections[[S]:[Order]],MATCH(X168,allsections[SGUID],0),3)</f>
        <v>#N/A</v>
      </c>
      <c r="AB168" s="6" t="e">
        <f>INDEX(allsections[[S]:[Order]],MATCH(Y168,allsections[SGUID],0),3)</f>
        <v>#N/A</v>
      </c>
      <c r="AC168" s="11" t="s">
        <v>2327</v>
      </c>
    </row>
    <row r="169" spans="1:29" ht="90" x14ac:dyDescent="0.25">
      <c r="A169" t="s">
        <v>67</v>
      </c>
      <c r="B169" s="9" t="s">
        <v>2328</v>
      </c>
      <c r="C169" s="9" t="s">
        <v>1676</v>
      </c>
      <c r="D169">
        <v>402</v>
      </c>
      <c r="P169" t="s">
        <v>306</v>
      </c>
      <c r="Q169" t="s">
        <v>1127</v>
      </c>
      <c r="R169" s="6" t="str">
        <f t="shared" si="2"/>
        <v>2rOCEOZ7FKjNjNArXiLHzT11ZC60E3YAtAUx5wNuuXwj</v>
      </c>
      <c r="S169" s="6">
        <f>INDEX(allsections[[S]:[Order]],MATCH(P169,allsections[SGUID],0),3)</f>
        <v>7</v>
      </c>
      <c r="T169" s="6">
        <f>INDEX(allsections[[S]:[Order]],MATCH(Q169,allsections[SGUID],0),3)</f>
        <v>704</v>
      </c>
      <c r="U169" t="str">
        <f>IF(sectionsubsection[[#This Row],[Schon da?]]=1,INDEX(sectionsubsection_download[],MATCH(sectionsubsection[[#This Row],[Title]],sectionsubsection_download[Title],0),6),INDEX(sectionsubsection10[],MATCH(sectionsubsection[[#This Row],[Title]],sectionsubsection10[Title],0),6))</f>
        <v>6boq5twCHOdIrNojlxuFjG</v>
      </c>
      <c r="V169">
        <f>COUNTIF(Z:Z,sectionsubsection[[#This Row],[Title]])</f>
        <v>1</v>
      </c>
      <c r="X169" s="8"/>
      <c r="Y169" s="6"/>
      <c r="Z169" s="6" t="s">
        <v>2329</v>
      </c>
      <c r="AA169" s="6" t="e">
        <f>INDEX(allsections[[S]:[Order]],MATCH(X169,allsections[SGUID],0),3)</f>
        <v>#N/A</v>
      </c>
      <c r="AB169" s="6" t="e">
        <f>INDEX(allsections[[S]:[Order]],MATCH(Y169,allsections[SGUID],0),3)</f>
        <v>#N/A</v>
      </c>
      <c r="AC169" s="6" t="s">
        <v>2330</v>
      </c>
    </row>
    <row r="170" spans="1:29" ht="45" x14ac:dyDescent="0.25">
      <c r="A170" t="s">
        <v>2331</v>
      </c>
      <c r="B170" s="9" t="s">
        <v>2332</v>
      </c>
      <c r="C170" s="9" t="s">
        <v>1676</v>
      </c>
      <c r="D170">
        <v>403</v>
      </c>
      <c r="P170" t="s">
        <v>306</v>
      </c>
      <c r="Q170" t="s">
        <v>1127</v>
      </c>
      <c r="R170" s="6" t="str">
        <f t="shared" si="2"/>
        <v>2rOCEOZ7FKjNjNArXiLHzT11ZC60E3YAtAUx5wNuuXwj</v>
      </c>
      <c r="S170" s="6">
        <f>INDEX(allsections[[S]:[Order]],MATCH(P170,allsections[SGUID],0),3)</f>
        <v>7</v>
      </c>
      <c r="T170" s="6">
        <f>INDEX(allsections[[S]:[Order]],MATCH(Q170,allsections[SGUID],0),3)</f>
        <v>704</v>
      </c>
      <c r="U170" t="str">
        <f>IF(sectionsubsection[[#This Row],[Schon da?]]=1,INDEX(sectionsubsection_download[],MATCH(sectionsubsection[[#This Row],[Title]],sectionsubsection_download[Title],0),6),INDEX(sectionsubsection10[],MATCH(sectionsubsection[[#This Row],[Title]],sectionsubsection10[Title],0),6))</f>
        <v>6boq5twCHOdIrNojlxuFjG</v>
      </c>
      <c r="V170">
        <f>COUNTIF(Z:Z,sectionsubsection[[#This Row],[Title]])</f>
        <v>1</v>
      </c>
      <c r="X170" s="10"/>
      <c r="Y170" s="11"/>
      <c r="Z170" s="6" t="s">
        <v>2333</v>
      </c>
      <c r="AA170" s="6" t="e">
        <f>INDEX(allsections[[S]:[Order]],MATCH(X170,allsections[SGUID],0),3)</f>
        <v>#N/A</v>
      </c>
      <c r="AB170" s="6" t="e">
        <f>INDEX(allsections[[S]:[Order]],MATCH(Y170,allsections[SGUID],0),3)</f>
        <v>#N/A</v>
      </c>
      <c r="AC170" s="11" t="s">
        <v>2334</v>
      </c>
    </row>
    <row r="171" spans="1:29" ht="75" x14ac:dyDescent="0.25">
      <c r="A171" t="s">
        <v>286</v>
      </c>
      <c r="B171" s="9" t="s">
        <v>2335</v>
      </c>
      <c r="C171" s="9" t="s">
        <v>1676</v>
      </c>
      <c r="D171">
        <v>403</v>
      </c>
      <c r="P171" t="s">
        <v>306</v>
      </c>
      <c r="Q171" t="s">
        <v>1127</v>
      </c>
      <c r="R171" s="6" t="str">
        <f t="shared" si="2"/>
        <v>2rOCEOZ7FKjNjNArXiLHzT11ZC60E3YAtAUx5wNuuXwj</v>
      </c>
      <c r="S171" s="6">
        <f>INDEX(allsections[[S]:[Order]],MATCH(P171,allsections[SGUID],0),3)</f>
        <v>7</v>
      </c>
      <c r="T171" s="6">
        <f>INDEX(allsections[[S]:[Order]],MATCH(Q171,allsections[SGUID],0),3)</f>
        <v>704</v>
      </c>
      <c r="U171" t="str">
        <f>IF(sectionsubsection[[#This Row],[Schon da?]]=1,INDEX(sectionsubsection_download[],MATCH(sectionsubsection[[#This Row],[Title]],sectionsubsection_download[Title],0),6),INDEX(sectionsubsection10[],MATCH(sectionsubsection[[#This Row],[Title]],sectionsubsection10[Title],0),6))</f>
        <v>6boq5twCHOdIrNojlxuFjG</v>
      </c>
      <c r="V171">
        <f>COUNTIF(Z:Z,sectionsubsection[[#This Row],[Title]])</f>
        <v>1</v>
      </c>
      <c r="X171" s="8"/>
      <c r="Y171" s="6"/>
      <c r="Z171" s="6" t="s">
        <v>2336</v>
      </c>
      <c r="AA171" s="6" t="e">
        <f>INDEX(allsections[[S]:[Order]],MATCH(X171,allsections[SGUID],0),3)</f>
        <v>#N/A</v>
      </c>
      <c r="AB171" s="6" t="e">
        <f>INDEX(allsections[[S]:[Order]],MATCH(Y171,allsections[SGUID],0),3)</f>
        <v>#N/A</v>
      </c>
      <c r="AC171" s="6" t="s">
        <v>2337</v>
      </c>
    </row>
    <row r="172" spans="1:29" x14ac:dyDescent="0.25">
      <c r="A172" t="s">
        <v>2338</v>
      </c>
      <c r="B172" t="s">
        <v>2339</v>
      </c>
      <c r="C172" s="9" t="s">
        <v>1676</v>
      </c>
      <c r="D172">
        <v>404</v>
      </c>
      <c r="P172" t="s">
        <v>306</v>
      </c>
      <c r="Q172" t="s">
        <v>1127</v>
      </c>
      <c r="R172" s="6" t="str">
        <f t="shared" si="2"/>
        <v>2rOCEOZ7FKjNjNArXiLHzT11ZC60E3YAtAUx5wNuuXwj</v>
      </c>
      <c r="S172" s="6">
        <f>INDEX(allsections[[S]:[Order]],MATCH(P172,allsections[SGUID],0),3)</f>
        <v>7</v>
      </c>
      <c r="T172" s="6">
        <f>INDEX(allsections[[S]:[Order]],MATCH(Q172,allsections[SGUID],0),3)</f>
        <v>704</v>
      </c>
      <c r="U172" t="str">
        <f>IF(sectionsubsection[[#This Row],[Schon da?]]=1,INDEX(sectionsubsection_download[],MATCH(sectionsubsection[[#This Row],[Title]],sectionsubsection_download[Title],0),6),INDEX(sectionsubsection10[],MATCH(sectionsubsection[[#This Row],[Title]],sectionsubsection10[Title],0),6))</f>
        <v>6boq5twCHOdIrNojlxuFjG</v>
      </c>
      <c r="V172">
        <f>COUNTIF(Z:Z,sectionsubsection[[#This Row],[Title]])</f>
        <v>1</v>
      </c>
      <c r="X172" s="10"/>
      <c r="Y172" s="11"/>
      <c r="Z172" s="6" t="s">
        <v>2340</v>
      </c>
      <c r="AA172" s="6" t="e">
        <f>INDEX(allsections[[S]:[Order]],MATCH(X172,allsections[SGUID],0),3)</f>
        <v>#N/A</v>
      </c>
      <c r="AB172" s="6" t="e">
        <f>INDEX(allsections[[S]:[Order]],MATCH(Y172,allsections[SGUID],0),3)</f>
        <v>#N/A</v>
      </c>
      <c r="AC172" s="11" t="s">
        <v>2341</v>
      </c>
    </row>
    <row r="173" spans="1:29" ht="90" x14ac:dyDescent="0.25">
      <c r="A173" t="s">
        <v>1407</v>
      </c>
      <c r="B173" s="9" t="s">
        <v>2342</v>
      </c>
      <c r="C173" s="9" t="s">
        <v>1676</v>
      </c>
      <c r="D173">
        <v>404</v>
      </c>
      <c r="P173" t="s">
        <v>306</v>
      </c>
      <c r="Q173" t="s">
        <v>1305</v>
      </c>
      <c r="R173" s="6" t="str">
        <f t="shared" si="2"/>
        <v>2rOCEOZ7FKjNjNArXiLHzT3Zzd9zsLAfuVfEUUYQV7Pd</v>
      </c>
      <c r="S173" s="6">
        <f>INDEX(allsections[[S]:[Order]],MATCH(P173,allsections[SGUID],0),3)</f>
        <v>7</v>
      </c>
      <c r="T173" s="6">
        <f>INDEX(allsections[[S]:[Order]],MATCH(Q173,allsections[SGUID],0),3)</f>
        <v>703</v>
      </c>
      <c r="U173" t="str">
        <f>IF(sectionsubsection[[#This Row],[Schon da?]]=1,INDEX(sectionsubsection_download[],MATCH(sectionsubsection[[#This Row],[Title]],sectionsubsection_download[Title],0),6),INDEX(sectionsubsection10[],MATCH(sectionsubsection[[#This Row],[Title]],sectionsubsection10[Title],0),6))</f>
        <v>GPN1iO2ZupplHeWuJnm7J</v>
      </c>
      <c r="V173">
        <f>COUNTIF(Z:Z,sectionsubsection[[#This Row],[Title]])</f>
        <v>1</v>
      </c>
      <c r="X173" s="8"/>
      <c r="Y173" s="6"/>
      <c r="Z173" s="6" t="s">
        <v>2343</v>
      </c>
      <c r="AA173" s="6" t="e">
        <f>INDEX(allsections[[S]:[Order]],MATCH(X173,allsections[SGUID],0),3)</f>
        <v>#N/A</v>
      </c>
      <c r="AB173" s="6" t="e">
        <f>INDEX(allsections[[S]:[Order]],MATCH(Y173,allsections[SGUID],0),3)</f>
        <v>#N/A</v>
      </c>
      <c r="AC173" s="6" t="s">
        <v>2344</v>
      </c>
    </row>
    <row r="174" spans="1:29" x14ac:dyDescent="0.25">
      <c r="A174" t="s">
        <v>2345</v>
      </c>
      <c r="B174" t="s">
        <v>2346</v>
      </c>
      <c r="C174" s="9" t="s">
        <v>1676</v>
      </c>
      <c r="D174">
        <v>405</v>
      </c>
      <c r="P174" t="s">
        <v>306</v>
      </c>
      <c r="Q174" t="s">
        <v>1280</v>
      </c>
      <c r="R174" s="6" t="str">
        <f t="shared" si="2"/>
        <v>2rOCEOZ7FKjNjNArXiLHzT2z9eo0DDlV0YPSYz2O8J7r</v>
      </c>
      <c r="S174" s="6">
        <f>INDEX(allsections[[S]:[Order]],MATCH(P174,allsections[SGUID],0),3)</f>
        <v>7</v>
      </c>
      <c r="T174" s="6">
        <f>INDEX(allsections[[S]:[Order]],MATCH(Q174,allsections[SGUID],0),3)</f>
        <v>702</v>
      </c>
      <c r="U174" t="str">
        <f>IF(sectionsubsection[[#This Row],[Schon da?]]=1,INDEX(sectionsubsection_download[],MATCH(sectionsubsection[[#This Row],[Title]],sectionsubsection_download[Title],0),6),INDEX(sectionsubsection10[],MATCH(sectionsubsection[[#This Row],[Title]],sectionsubsection10[Title],0),6))</f>
        <v>5DRnU7mjS8VCI7Ap2v73CO</v>
      </c>
      <c r="V174">
        <f>COUNTIF(Z:Z,sectionsubsection[[#This Row],[Title]])</f>
        <v>1</v>
      </c>
      <c r="X174" s="10"/>
      <c r="Y174" s="11"/>
      <c r="Z174" s="6" t="s">
        <v>2347</v>
      </c>
      <c r="AA174" s="6" t="e">
        <f>INDEX(allsections[[S]:[Order]],MATCH(X174,allsections[SGUID],0),3)</f>
        <v>#N/A</v>
      </c>
      <c r="AB174" s="6" t="e">
        <f>INDEX(allsections[[S]:[Order]],MATCH(Y174,allsections[SGUID],0),3)</f>
        <v>#N/A</v>
      </c>
      <c r="AC174" s="11" t="s">
        <v>2348</v>
      </c>
    </row>
    <row r="175" spans="1:29" ht="45" x14ac:dyDescent="0.25">
      <c r="A175" t="s">
        <v>299</v>
      </c>
      <c r="B175" s="9" t="s">
        <v>2349</v>
      </c>
      <c r="C175" s="9" t="s">
        <v>1676</v>
      </c>
      <c r="D175">
        <v>405</v>
      </c>
      <c r="P175" t="s">
        <v>306</v>
      </c>
      <c r="Q175" t="s">
        <v>1280</v>
      </c>
      <c r="R175" s="6" t="str">
        <f t="shared" si="2"/>
        <v>2rOCEOZ7FKjNjNArXiLHzT2z9eo0DDlV0YPSYz2O8J7r</v>
      </c>
      <c r="S175" s="6">
        <f>INDEX(allsections[[S]:[Order]],MATCH(P175,allsections[SGUID],0),3)</f>
        <v>7</v>
      </c>
      <c r="T175" s="6">
        <f>INDEX(allsections[[S]:[Order]],MATCH(Q175,allsections[SGUID],0),3)</f>
        <v>702</v>
      </c>
      <c r="U175" t="str">
        <f>IF(sectionsubsection[[#This Row],[Schon da?]]=1,INDEX(sectionsubsection_download[],MATCH(sectionsubsection[[#This Row],[Title]],sectionsubsection_download[Title],0),6),INDEX(sectionsubsection10[],MATCH(sectionsubsection[[#This Row],[Title]],sectionsubsection10[Title],0),6))</f>
        <v>5DRnU7mjS8VCI7Ap2v73CO</v>
      </c>
      <c r="V175">
        <f>COUNTIF(Z:Z,sectionsubsection[[#This Row],[Title]])</f>
        <v>1</v>
      </c>
      <c r="X175" s="8"/>
      <c r="Y175" s="6"/>
      <c r="Z175" s="6" t="s">
        <v>2350</v>
      </c>
      <c r="AA175" s="6" t="e">
        <f>INDEX(allsections[[S]:[Order]],MATCH(X175,allsections[SGUID],0),3)</f>
        <v>#N/A</v>
      </c>
      <c r="AB175" s="6" t="e">
        <f>INDEX(allsections[[S]:[Order]],MATCH(Y175,allsections[SGUID],0),3)</f>
        <v>#N/A</v>
      </c>
      <c r="AC175" s="6" t="s">
        <v>2351</v>
      </c>
    </row>
    <row r="176" spans="1:29" x14ac:dyDescent="0.25">
      <c r="A176" t="s">
        <v>2352</v>
      </c>
      <c r="B176" t="s">
        <v>2353</v>
      </c>
      <c r="C176" s="9" t="s">
        <v>1676</v>
      </c>
      <c r="D176">
        <v>406</v>
      </c>
      <c r="P176" t="s">
        <v>306</v>
      </c>
      <c r="Q176" t="s">
        <v>1280</v>
      </c>
      <c r="R176" s="6" t="str">
        <f t="shared" si="2"/>
        <v>2rOCEOZ7FKjNjNArXiLHzT2z9eo0DDlV0YPSYz2O8J7r</v>
      </c>
      <c r="S176" s="6">
        <f>INDEX(allsections[[S]:[Order]],MATCH(P176,allsections[SGUID],0),3)</f>
        <v>7</v>
      </c>
      <c r="T176" s="6">
        <f>INDEX(allsections[[S]:[Order]],MATCH(Q176,allsections[SGUID],0),3)</f>
        <v>702</v>
      </c>
      <c r="U176" t="str">
        <f>IF(sectionsubsection[[#This Row],[Schon da?]]=1,INDEX(sectionsubsection_download[],MATCH(sectionsubsection[[#This Row],[Title]],sectionsubsection_download[Title],0),6),INDEX(sectionsubsection10[],MATCH(sectionsubsection[[#This Row],[Title]],sectionsubsection10[Title],0),6))</f>
        <v>5DRnU7mjS8VCI7Ap2v73CO</v>
      </c>
      <c r="V176">
        <f>COUNTIF(Z:Z,sectionsubsection[[#This Row],[Title]])</f>
        <v>1</v>
      </c>
      <c r="X176" s="10"/>
      <c r="Y176" s="11"/>
      <c r="Z176" s="6" t="s">
        <v>2354</v>
      </c>
      <c r="AA176" s="6" t="e">
        <f>INDEX(allsections[[S]:[Order]],MATCH(X176,allsections[SGUID],0),3)</f>
        <v>#N/A</v>
      </c>
      <c r="AB176" s="6" t="e">
        <f>INDEX(allsections[[S]:[Order]],MATCH(Y176,allsections[SGUID],0),3)</f>
        <v>#N/A</v>
      </c>
      <c r="AC176" s="11" t="s">
        <v>2355</v>
      </c>
    </row>
    <row r="177" spans="1:29" x14ac:dyDescent="0.25">
      <c r="A177" t="s">
        <v>2356</v>
      </c>
      <c r="B177" t="s">
        <v>2357</v>
      </c>
      <c r="C177" s="9" t="s">
        <v>1676</v>
      </c>
      <c r="D177">
        <v>407</v>
      </c>
      <c r="P177" t="s">
        <v>306</v>
      </c>
      <c r="Q177" t="s">
        <v>1324</v>
      </c>
      <c r="R177" s="6" t="str">
        <f t="shared" si="2"/>
        <v>2rOCEOZ7FKjNjNArXiLHzT2GgfGeHb0isCXFe3cDafB8</v>
      </c>
      <c r="S177" s="6">
        <f>INDEX(allsections[[S]:[Order]],MATCH(P177,allsections[SGUID],0),3)</f>
        <v>7</v>
      </c>
      <c r="T177" s="6">
        <f>INDEX(allsections[[S]:[Order]],MATCH(Q177,allsections[SGUID],0),3)</f>
        <v>701</v>
      </c>
      <c r="U177" t="str">
        <f>IF(sectionsubsection[[#This Row],[Schon da?]]=1,INDEX(sectionsubsection_download[],MATCH(sectionsubsection[[#This Row],[Title]],sectionsubsection_download[Title],0),6),INDEX(sectionsubsection10[],MATCH(sectionsubsection[[#This Row],[Title]],sectionsubsection10[Title],0),6))</f>
        <v>3XeWo0HK2q2LIAWuiLq81E</v>
      </c>
      <c r="V177">
        <f>COUNTIF(Z:Z,sectionsubsection[[#This Row],[Title]])</f>
        <v>1</v>
      </c>
      <c r="X177" s="8"/>
      <c r="Y177" s="6"/>
      <c r="Z177" s="6" t="s">
        <v>2358</v>
      </c>
      <c r="AA177" s="6" t="e">
        <f>INDEX(allsections[[S]:[Order]],MATCH(X177,allsections[SGUID],0),3)</f>
        <v>#N/A</v>
      </c>
      <c r="AB177" s="6" t="e">
        <f>INDEX(allsections[[S]:[Order]],MATCH(Y177,allsections[SGUID],0),3)</f>
        <v>#N/A</v>
      </c>
      <c r="AC177" s="6" t="s">
        <v>2359</v>
      </c>
    </row>
    <row r="178" spans="1:29" ht="409.5" x14ac:dyDescent="0.25">
      <c r="A178" t="s">
        <v>2360</v>
      </c>
      <c r="B178" s="9" t="s">
        <v>2361</v>
      </c>
      <c r="C178" s="9" t="s">
        <v>1805</v>
      </c>
      <c r="D178">
        <v>501</v>
      </c>
      <c r="P178" t="s">
        <v>306</v>
      </c>
      <c r="Q178" t="s">
        <v>1324</v>
      </c>
      <c r="R178" s="6" t="str">
        <f t="shared" si="2"/>
        <v>2rOCEOZ7FKjNjNArXiLHzT2GgfGeHb0isCXFe3cDafB8</v>
      </c>
      <c r="S178" s="6">
        <f>INDEX(allsections[[S]:[Order]],MATCH(P178,allsections[SGUID],0),3)</f>
        <v>7</v>
      </c>
      <c r="T178" s="6">
        <f>INDEX(allsections[[S]:[Order]],MATCH(Q178,allsections[SGUID],0),3)</f>
        <v>701</v>
      </c>
      <c r="U178" t="str">
        <f>IF(sectionsubsection[[#This Row],[Schon da?]]=1,INDEX(sectionsubsection_download[],MATCH(sectionsubsection[[#This Row],[Title]],sectionsubsection_download[Title],0),6),INDEX(sectionsubsection10[],MATCH(sectionsubsection[[#This Row],[Title]],sectionsubsection10[Title],0),6))</f>
        <v>3XeWo0HK2q2LIAWuiLq81E</v>
      </c>
      <c r="V178">
        <f>COUNTIF(Z:Z,sectionsubsection[[#This Row],[Title]])</f>
        <v>1</v>
      </c>
      <c r="X178" s="10"/>
      <c r="Y178" s="11"/>
      <c r="Z178" s="6" t="s">
        <v>2362</v>
      </c>
      <c r="AA178" s="6" t="e">
        <f>INDEX(allsections[[S]:[Order]],MATCH(X178,allsections[SGUID],0),3)</f>
        <v>#N/A</v>
      </c>
      <c r="AB178" s="6" t="e">
        <f>INDEX(allsections[[S]:[Order]],MATCH(Y178,allsections[SGUID],0),3)</f>
        <v>#N/A</v>
      </c>
      <c r="AC178" s="11" t="s">
        <v>2363</v>
      </c>
    </row>
    <row r="179" spans="1:29" ht="90" x14ac:dyDescent="0.25">
      <c r="A179" t="s">
        <v>2364</v>
      </c>
      <c r="B179" s="9" t="s">
        <v>2365</v>
      </c>
      <c r="C179" s="9" t="s">
        <v>1676</v>
      </c>
      <c r="D179">
        <v>502</v>
      </c>
      <c r="P179" t="s">
        <v>1331</v>
      </c>
      <c r="Q179" t="s">
        <v>1332</v>
      </c>
      <c r="R179" s="6" t="str">
        <f t="shared" si="2"/>
        <v>3jqGVv62GBsd8KJSjIWQ7X5SgdbGCqfnJhgVdCZaO52C</v>
      </c>
      <c r="S179" s="6">
        <f>INDEX(allsections[[S]:[Order]],MATCH(P179,allsections[SGUID],0),3)</f>
        <v>6</v>
      </c>
      <c r="T179" s="6">
        <f>INDEX(allsections[[S]:[Order]],MATCH(Q179,allsections[SGUID],0),3)</f>
        <v>604</v>
      </c>
      <c r="U179" t="str">
        <f>IF(sectionsubsection[[#This Row],[Schon da?]]=1,INDEX(sectionsubsection_download[],MATCH(sectionsubsection[[#This Row],[Title]],sectionsubsection_download[Title],0),6),INDEX(sectionsubsection10[],MATCH(sectionsubsection[[#This Row],[Title]],sectionsubsection10[Title],0),6))</f>
        <v>5zXPfhwhAd1IOsIeHeU5CM</v>
      </c>
      <c r="V179">
        <f>COUNTIF(Z:Z,sectionsubsection[[#This Row],[Title]])</f>
        <v>1</v>
      </c>
      <c r="X179" s="8"/>
      <c r="Y179" s="6"/>
      <c r="Z179" s="6" t="s">
        <v>2366</v>
      </c>
      <c r="AA179" s="6" t="e">
        <f>INDEX(allsections[[S]:[Order]],MATCH(X179,allsections[SGUID],0),3)</f>
        <v>#N/A</v>
      </c>
      <c r="AB179" s="6" t="e">
        <f>INDEX(allsections[[S]:[Order]],MATCH(Y179,allsections[SGUID],0),3)</f>
        <v>#N/A</v>
      </c>
      <c r="AC179" s="6" t="s">
        <v>2367</v>
      </c>
    </row>
    <row r="180" spans="1:29" ht="45" x14ac:dyDescent="0.25">
      <c r="A180" t="s">
        <v>2368</v>
      </c>
      <c r="B180" s="9" t="s">
        <v>2369</v>
      </c>
      <c r="C180" s="9"/>
      <c r="D180">
        <v>503</v>
      </c>
      <c r="P180" t="s">
        <v>1331</v>
      </c>
      <c r="Q180" t="s">
        <v>1332</v>
      </c>
      <c r="R180" s="6" t="str">
        <f t="shared" si="2"/>
        <v>3jqGVv62GBsd8KJSjIWQ7X5SgdbGCqfnJhgVdCZaO52C</v>
      </c>
      <c r="S180" s="6">
        <f>INDEX(allsections[[S]:[Order]],MATCH(P180,allsections[SGUID],0),3)</f>
        <v>6</v>
      </c>
      <c r="T180" s="6">
        <f>INDEX(allsections[[S]:[Order]],MATCH(Q180,allsections[SGUID],0),3)</f>
        <v>604</v>
      </c>
      <c r="U180" t="str">
        <f>IF(sectionsubsection[[#This Row],[Schon da?]]=1,INDEX(sectionsubsection_download[],MATCH(sectionsubsection[[#This Row],[Title]],sectionsubsection_download[Title],0),6),INDEX(sectionsubsection10[],MATCH(sectionsubsection[[#This Row],[Title]],sectionsubsection10[Title],0),6))</f>
        <v>5zXPfhwhAd1IOsIeHeU5CM</v>
      </c>
      <c r="V180">
        <f>COUNTIF(Z:Z,sectionsubsection[[#This Row],[Title]])</f>
        <v>1</v>
      </c>
      <c r="X180" s="10"/>
      <c r="Y180" s="11"/>
      <c r="Z180" s="6" t="s">
        <v>2370</v>
      </c>
      <c r="AA180" s="6" t="e">
        <f>INDEX(allsections[[S]:[Order]],MATCH(X180,allsections[SGUID],0),3)</f>
        <v>#N/A</v>
      </c>
      <c r="AB180" s="6" t="e">
        <f>INDEX(allsections[[S]:[Order]],MATCH(Y180,allsections[SGUID],0),3)</f>
        <v>#N/A</v>
      </c>
      <c r="AC180" s="11" t="s">
        <v>2371</v>
      </c>
    </row>
    <row r="181" spans="1:29" ht="45" x14ac:dyDescent="0.25">
      <c r="A181" t="s">
        <v>2372</v>
      </c>
      <c r="B181" s="9" t="s">
        <v>2373</v>
      </c>
      <c r="C181" s="9" t="s">
        <v>1676</v>
      </c>
      <c r="D181">
        <v>504</v>
      </c>
      <c r="P181" t="s">
        <v>1331</v>
      </c>
      <c r="Q181" t="s">
        <v>1332</v>
      </c>
      <c r="R181" s="6" t="str">
        <f t="shared" si="2"/>
        <v>3jqGVv62GBsd8KJSjIWQ7X5SgdbGCqfnJhgVdCZaO52C</v>
      </c>
      <c r="S181" s="6">
        <f>INDEX(allsections[[S]:[Order]],MATCH(P181,allsections[SGUID],0),3)</f>
        <v>6</v>
      </c>
      <c r="T181" s="6">
        <f>INDEX(allsections[[S]:[Order]],MATCH(Q181,allsections[SGUID],0),3)</f>
        <v>604</v>
      </c>
      <c r="U181" t="str">
        <f>IF(sectionsubsection[[#This Row],[Schon da?]]=1,INDEX(sectionsubsection_download[],MATCH(sectionsubsection[[#This Row],[Title]],sectionsubsection_download[Title],0),6),INDEX(sectionsubsection10[],MATCH(sectionsubsection[[#This Row],[Title]],sectionsubsection10[Title],0),6))</f>
        <v>5zXPfhwhAd1IOsIeHeU5CM</v>
      </c>
      <c r="V181">
        <f>COUNTIF(Z:Z,sectionsubsection[[#This Row],[Title]])</f>
        <v>1</v>
      </c>
      <c r="X181" s="8"/>
      <c r="Y181" s="6"/>
      <c r="Z181" s="6" t="s">
        <v>2374</v>
      </c>
      <c r="AA181" s="6" t="e">
        <f>INDEX(allsections[[S]:[Order]],MATCH(X181,allsections[SGUID],0),3)</f>
        <v>#N/A</v>
      </c>
      <c r="AB181" s="6" t="e">
        <f>INDEX(allsections[[S]:[Order]],MATCH(Y181,allsections[SGUID],0),3)</f>
        <v>#N/A</v>
      </c>
      <c r="AC181" s="6" t="s">
        <v>2375</v>
      </c>
    </row>
    <row r="182" spans="1:29" ht="105" x14ac:dyDescent="0.25">
      <c r="A182" t="s">
        <v>1566</v>
      </c>
      <c r="B182" s="9" t="s">
        <v>2376</v>
      </c>
      <c r="C182" s="9" t="s">
        <v>1676</v>
      </c>
      <c r="D182">
        <v>601</v>
      </c>
      <c r="P182" t="s">
        <v>1331</v>
      </c>
      <c r="Q182" t="s">
        <v>1332</v>
      </c>
      <c r="R182" s="6" t="str">
        <f t="shared" si="2"/>
        <v>3jqGVv62GBsd8KJSjIWQ7X5SgdbGCqfnJhgVdCZaO52C</v>
      </c>
      <c r="S182" s="6">
        <f>INDEX(allsections[[S]:[Order]],MATCH(P182,allsections[SGUID],0),3)</f>
        <v>6</v>
      </c>
      <c r="T182" s="6">
        <f>INDEX(allsections[[S]:[Order]],MATCH(Q182,allsections[SGUID],0),3)</f>
        <v>604</v>
      </c>
      <c r="U182" t="str">
        <f>IF(sectionsubsection[[#This Row],[Schon da?]]=1,INDEX(sectionsubsection_download[],MATCH(sectionsubsection[[#This Row],[Title]],sectionsubsection_download[Title],0),6),INDEX(sectionsubsection10[],MATCH(sectionsubsection[[#This Row],[Title]],sectionsubsection10[Title],0),6))</f>
        <v>5zXPfhwhAd1IOsIeHeU5CM</v>
      </c>
      <c r="V182">
        <f>COUNTIF(Z:Z,sectionsubsection[[#This Row],[Title]])</f>
        <v>1</v>
      </c>
      <c r="X182" s="10"/>
      <c r="Y182" s="11"/>
      <c r="Z182" s="6" t="s">
        <v>2377</v>
      </c>
      <c r="AA182" s="6" t="e">
        <f>INDEX(allsections[[S]:[Order]],MATCH(X182,allsections[SGUID],0),3)</f>
        <v>#N/A</v>
      </c>
      <c r="AB182" s="6" t="e">
        <f>INDEX(allsections[[S]:[Order]],MATCH(Y182,allsections[SGUID],0),3)</f>
        <v>#N/A</v>
      </c>
      <c r="AC182" s="11" t="s">
        <v>2378</v>
      </c>
    </row>
    <row r="183" spans="1:29" ht="90" x14ac:dyDescent="0.25">
      <c r="A183" t="s">
        <v>1376</v>
      </c>
      <c r="B183" s="9" t="s">
        <v>2379</v>
      </c>
      <c r="C183" s="9" t="s">
        <v>1676</v>
      </c>
      <c r="D183">
        <v>602</v>
      </c>
      <c r="P183" t="s">
        <v>1331</v>
      </c>
      <c r="Q183" t="s">
        <v>1357</v>
      </c>
      <c r="R183" s="6" t="str">
        <f t="shared" si="2"/>
        <v>3jqGVv62GBsd8KJSjIWQ7X55ckAD4CZWQhWLcwQj76KJ</v>
      </c>
      <c r="S183" s="6">
        <f>INDEX(allsections[[S]:[Order]],MATCH(P183,allsections[SGUID],0),3)</f>
        <v>6</v>
      </c>
      <c r="T183" s="6">
        <f>INDEX(allsections[[S]:[Order]],MATCH(Q183,allsections[SGUID],0),3)</f>
        <v>603</v>
      </c>
      <c r="U183" t="str">
        <f>IF(sectionsubsection[[#This Row],[Schon da?]]=1,INDEX(sectionsubsection_download[],MATCH(sectionsubsection[[#This Row],[Title]],sectionsubsection_download[Title],0),6),INDEX(sectionsubsection10[],MATCH(sectionsubsection[[#This Row],[Title]],sectionsubsection10[Title],0),6))</f>
        <v>7t9IyYzQxOwCX1utYaZDrZ</v>
      </c>
      <c r="V183">
        <f>COUNTIF(Z:Z,sectionsubsection[[#This Row],[Title]])</f>
        <v>1</v>
      </c>
      <c r="X183" s="8"/>
      <c r="Y183" s="6"/>
      <c r="Z183" s="6" t="s">
        <v>2380</v>
      </c>
      <c r="AA183" s="6" t="e">
        <f>INDEX(allsections[[S]:[Order]],MATCH(X183,allsections[SGUID],0),3)</f>
        <v>#N/A</v>
      </c>
      <c r="AB183" s="6" t="e">
        <f>INDEX(allsections[[S]:[Order]],MATCH(Y183,allsections[SGUID],0),3)</f>
        <v>#N/A</v>
      </c>
      <c r="AC183" s="6" t="s">
        <v>2381</v>
      </c>
    </row>
    <row r="184" spans="1:29" ht="105" x14ac:dyDescent="0.25">
      <c r="A184" t="s">
        <v>1357</v>
      </c>
      <c r="B184" s="9" t="s">
        <v>2382</v>
      </c>
      <c r="C184" s="9" t="s">
        <v>1676</v>
      </c>
      <c r="D184">
        <v>603</v>
      </c>
      <c r="P184" t="s">
        <v>1331</v>
      </c>
      <c r="Q184" t="s">
        <v>1357</v>
      </c>
      <c r="R184" s="6" t="str">
        <f t="shared" si="2"/>
        <v>3jqGVv62GBsd8KJSjIWQ7X55ckAD4CZWQhWLcwQj76KJ</v>
      </c>
      <c r="S184" s="6">
        <f>INDEX(allsections[[S]:[Order]],MATCH(P184,allsections[SGUID],0),3)</f>
        <v>6</v>
      </c>
      <c r="T184" s="6">
        <f>INDEX(allsections[[S]:[Order]],MATCH(Q184,allsections[SGUID],0),3)</f>
        <v>603</v>
      </c>
      <c r="U184" t="str">
        <f>IF(sectionsubsection[[#This Row],[Schon da?]]=1,INDEX(sectionsubsection_download[],MATCH(sectionsubsection[[#This Row],[Title]],sectionsubsection_download[Title],0),6),INDEX(sectionsubsection10[],MATCH(sectionsubsection[[#This Row],[Title]],sectionsubsection10[Title],0),6))</f>
        <v>7t9IyYzQxOwCX1utYaZDrZ</v>
      </c>
      <c r="V184">
        <f>COUNTIF(Z:Z,sectionsubsection[[#This Row],[Title]])</f>
        <v>1</v>
      </c>
      <c r="X184" s="10"/>
      <c r="Y184" s="11"/>
      <c r="Z184" s="6" t="s">
        <v>2383</v>
      </c>
      <c r="AA184" s="6" t="e">
        <f>INDEX(allsections[[S]:[Order]],MATCH(X184,allsections[SGUID],0),3)</f>
        <v>#N/A</v>
      </c>
      <c r="AB184" s="6" t="e">
        <f>INDEX(allsections[[S]:[Order]],MATCH(Y184,allsections[SGUID],0),3)</f>
        <v>#N/A</v>
      </c>
      <c r="AC184" s="11" t="s">
        <v>2384</v>
      </c>
    </row>
    <row r="185" spans="1:29" ht="90" x14ac:dyDescent="0.25">
      <c r="A185" t="s">
        <v>1332</v>
      </c>
      <c r="B185" s="9" t="s">
        <v>2385</v>
      </c>
      <c r="C185" s="9" t="s">
        <v>2386</v>
      </c>
      <c r="D185">
        <v>604</v>
      </c>
      <c r="P185" t="s">
        <v>1331</v>
      </c>
      <c r="Q185" t="s">
        <v>1357</v>
      </c>
      <c r="R185" s="6" t="str">
        <f t="shared" si="2"/>
        <v>3jqGVv62GBsd8KJSjIWQ7X55ckAD4CZWQhWLcwQj76KJ</v>
      </c>
      <c r="S185" s="6">
        <f>INDEX(allsections[[S]:[Order]],MATCH(P185,allsections[SGUID],0),3)</f>
        <v>6</v>
      </c>
      <c r="T185" s="6">
        <f>INDEX(allsections[[S]:[Order]],MATCH(Q185,allsections[SGUID],0),3)</f>
        <v>603</v>
      </c>
      <c r="U185" t="str">
        <f>IF(sectionsubsection[[#This Row],[Schon da?]]=1,INDEX(sectionsubsection_download[],MATCH(sectionsubsection[[#This Row],[Title]],sectionsubsection_download[Title],0),6),INDEX(sectionsubsection10[],MATCH(sectionsubsection[[#This Row],[Title]],sectionsubsection10[Title],0),6))</f>
        <v>7t9IyYzQxOwCX1utYaZDrZ</v>
      </c>
      <c r="V185">
        <f>COUNTIF(Z:Z,sectionsubsection[[#This Row],[Title]])</f>
        <v>1</v>
      </c>
      <c r="X185" s="8"/>
      <c r="Y185" s="6"/>
      <c r="Z185" s="6" t="s">
        <v>2387</v>
      </c>
      <c r="AA185" s="6" t="e">
        <f>INDEX(allsections[[S]:[Order]],MATCH(X185,allsections[SGUID],0),3)</f>
        <v>#N/A</v>
      </c>
      <c r="AB185" s="6" t="e">
        <f>INDEX(allsections[[S]:[Order]],MATCH(Y185,allsections[SGUID],0),3)</f>
        <v>#N/A</v>
      </c>
      <c r="AC185" s="6" t="s">
        <v>2388</v>
      </c>
    </row>
    <row r="186" spans="1:29" x14ac:dyDescent="0.25">
      <c r="A186" t="s">
        <v>2389</v>
      </c>
      <c r="B186" t="s">
        <v>2390</v>
      </c>
      <c r="C186" s="9" t="s">
        <v>1676</v>
      </c>
      <c r="D186">
        <v>701</v>
      </c>
      <c r="P186" t="s">
        <v>1331</v>
      </c>
      <c r="Q186" t="s">
        <v>1357</v>
      </c>
      <c r="R186" s="6" t="str">
        <f t="shared" si="2"/>
        <v>3jqGVv62GBsd8KJSjIWQ7X55ckAD4CZWQhWLcwQj76KJ</v>
      </c>
      <c r="S186" s="6">
        <f>INDEX(allsections[[S]:[Order]],MATCH(P186,allsections[SGUID],0),3)</f>
        <v>6</v>
      </c>
      <c r="T186" s="6">
        <f>INDEX(allsections[[S]:[Order]],MATCH(Q186,allsections[SGUID],0),3)</f>
        <v>603</v>
      </c>
      <c r="U186" t="str">
        <f>IF(sectionsubsection[[#This Row],[Schon da?]]=1,INDEX(sectionsubsection_download[],MATCH(sectionsubsection[[#This Row],[Title]],sectionsubsection_download[Title],0),6),INDEX(sectionsubsection10[],MATCH(sectionsubsection[[#This Row],[Title]],sectionsubsection10[Title],0),6))</f>
        <v>7t9IyYzQxOwCX1utYaZDrZ</v>
      </c>
      <c r="V186">
        <f>COUNTIF(Z:Z,sectionsubsection[[#This Row],[Title]])</f>
        <v>1</v>
      </c>
      <c r="X186" s="10"/>
      <c r="Y186" s="11"/>
      <c r="Z186" s="6" t="s">
        <v>2391</v>
      </c>
      <c r="AA186" s="6" t="e">
        <f>INDEX(allsections[[S]:[Order]],MATCH(X186,allsections[SGUID],0),3)</f>
        <v>#N/A</v>
      </c>
      <c r="AB186" s="6" t="e">
        <f>INDEX(allsections[[S]:[Order]],MATCH(Y186,allsections[SGUID],0),3)</f>
        <v>#N/A</v>
      </c>
      <c r="AC186" s="11" t="s">
        <v>2392</v>
      </c>
    </row>
    <row r="187" spans="1:29" ht="150" x14ac:dyDescent="0.25">
      <c r="A187" t="s">
        <v>1324</v>
      </c>
      <c r="B187" s="9" t="s">
        <v>2393</v>
      </c>
      <c r="C187" s="9" t="s">
        <v>1676</v>
      </c>
      <c r="D187">
        <v>701</v>
      </c>
      <c r="P187" t="s">
        <v>1331</v>
      </c>
      <c r="Q187" t="s">
        <v>1376</v>
      </c>
      <c r="R187" s="6" t="str">
        <f t="shared" si="2"/>
        <v>3jqGVv62GBsd8KJSjIWQ7X2DBDLKNCCHjgeVp2fH2kz4</v>
      </c>
      <c r="S187" s="6">
        <f>INDEX(allsections[[S]:[Order]],MATCH(P187,allsections[SGUID],0),3)</f>
        <v>6</v>
      </c>
      <c r="T187" s="6">
        <f>INDEX(allsections[[S]:[Order]],MATCH(Q187,allsections[SGUID],0),3)</f>
        <v>602</v>
      </c>
      <c r="U187" t="str">
        <f>IF(sectionsubsection[[#This Row],[Schon da?]]=1,INDEX(sectionsubsection_download[],MATCH(sectionsubsection[[#This Row],[Title]],sectionsubsection_download[Title],0),6),INDEX(sectionsubsection10[],MATCH(sectionsubsection[[#This Row],[Title]],sectionsubsection10[Title],0),6))</f>
        <v>3CUgz7Cjbz3lVegK48kdwN</v>
      </c>
      <c r="V187">
        <f>COUNTIF(Z:Z,sectionsubsection[[#This Row],[Title]])</f>
        <v>1</v>
      </c>
      <c r="X187" s="8"/>
      <c r="Y187" s="6"/>
      <c r="Z187" s="6" t="s">
        <v>2394</v>
      </c>
      <c r="AA187" s="6" t="e">
        <f>INDEX(allsections[[S]:[Order]],MATCH(X187,allsections[SGUID],0),3)</f>
        <v>#N/A</v>
      </c>
      <c r="AB187" s="6" t="e">
        <f>INDEX(allsections[[S]:[Order]],MATCH(Y187,allsections[SGUID],0),3)</f>
        <v>#N/A</v>
      </c>
      <c r="AC187" s="6" t="s">
        <v>2395</v>
      </c>
    </row>
    <row r="188" spans="1:29" x14ac:dyDescent="0.25">
      <c r="A188" t="s">
        <v>2396</v>
      </c>
      <c r="B188" t="s">
        <v>2397</v>
      </c>
      <c r="C188" s="9" t="s">
        <v>1676</v>
      </c>
      <c r="D188">
        <v>702</v>
      </c>
      <c r="P188" t="s">
        <v>66</v>
      </c>
      <c r="Q188" t="s">
        <v>299</v>
      </c>
      <c r="R188" s="6" t="str">
        <f t="shared" si="2"/>
        <v>2jUiyLvMOWJh04zKpLzls823vkcq3eLNCd3go9Rkaald</v>
      </c>
      <c r="S188" s="6">
        <f>INDEX(allsections[[S]:[Order]],MATCH(P188,allsections[SGUID],0),3)</f>
        <v>4</v>
      </c>
      <c r="T188" s="6">
        <f>INDEX(allsections[[S]:[Order]],MATCH(Q188,allsections[SGUID],0),3)</f>
        <v>405</v>
      </c>
      <c r="U188" t="str">
        <f>IF(sectionsubsection[[#This Row],[Schon da?]]=1,INDEX(sectionsubsection_download[],MATCH(sectionsubsection[[#This Row],[Title]],sectionsubsection_download[Title],0),6),INDEX(sectionsubsection10[],MATCH(sectionsubsection[[#This Row],[Title]],sectionsubsection10[Title],0),6))</f>
        <v>1iv5WR7BCTAyGuWtCRpan4</v>
      </c>
      <c r="V188">
        <f>COUNTIF(Z:Z,sectionsubsection[[#This Row],[Title]])</f>
        <v>1</v>
      </c>
      <c r="X188" s="10"/>
      <c r="Y188" s="11"/>
      <c r="Z188" s="6" t="s">
        <v>2398</v>
      </c>
      <c r="AA188" s="6" t="e">
        <f>INDEX(allsections[[S]:[Order]],MATCH(X188,allsections[SGUID],0),3)</f>
        <v>#N/A</v>
      </c>
      <c r="AB188" s="6" t="e">
        <f>INDEX(allsections[[S]:[Order]],MATCH(Y188,allsections[SGUID],0),3)</f>
        <v>#N/A</v>
      </c>
      <c r="AC188" s="11" t="s">
        <v>2399</v>
      </c>
    </row>
    <row r="189" spans="1:29" ht="60" x14ac:dyDescent="0.25">
      <c r="A189" t="s">
        <v>1280</v>
      </c>
      <c r="B189" s="9" t="s">
        <v>2400</v>
      </c>
      <c r="C189" s="9" t="s">
        <v>1676</v>
      </c>
      <c r="D189">
        <v>702</v>
      </c>
      <c r="P189" t="s">
        <v>66</v>
      </c>
      <c r="Q189" t="s">
        <v>67</v>
      </c>
      <c r="R189" s="6" t="str">
        <f t="shared" si="2"/>
        <v>2jUiyLvMOWJh04zKpLzls857CpNqy9lJZPIEGl3cpn84</v>
      </c>
      <c r="S189" s="6">
        <f>INDEX(allsections[[S]:[Order]],MATCH(P189,allsections[SGUID],0),3)</f>
        <v>4</v>
      </c>
      <c r="T189" s="6">
        <f>INDEX(allsections[[S]:[Order]],MATCH(Q189,allsections[SGUID],0),3)</f>
        <v>402</v>
      </c>
      <c r="U189" t="str">
        <f>IF(sectionsubsection[[#This Row],[Schon da?]]=1,INDEX(sectionsubsection_download[],MATCH(sectionsubsection[[#This Row],[Title]],sectionsubsection_download[Title],0),6),INDEX(sectionsubsection10[],MATCH(sectionsubsection[[#This Row],[Title]],sectionsubsection10[Title],0),6))</f>
        <v>3C1zcoZhmW10RikKo66Omx</v>
      </c>
      <c r="V189">
        <f>COUNTIF(Z:Z,sectionsubsection[[#This Row],[Title]])</f>
        <v>1</v>
      </c>
      <c r="X189" s="8"/>
      <c r="Y189" s="6"/>
      <c r="Z189" s="6" t="s">
        <v>2401</v>
      </c>
      <c r="AA189" s="6" t="e">
        <f>INDEX(allsections[[S]:[Order]],MATCH(X189,allsections[SGUID],0),3)</f>
        <v>#N/A</v>
      </c>
      <c r="AB189" s="6" t="e">
        <f>INDEX(allsections[[S]:[Order]],MATCH(Y189,allsections[SGUID],0),3)</f>
        <v>#N/A</v>
      </c>
      <c r="AC189" s="6" t="s">
        <v>2402</v>
      </c>
    </row>
    <row r="190" spans="1:29" x14ac:dyDescent="0.25">
      <c r="A190" t="s">
        <v>2403</v>
      </c>
      <c r="B190" t="s">
        <v>2404</v>
      </c>
      <c r="C190" s="9" t="s">
        <v>1676</v>
      </c>
      <c r="D190">
        <v>703</v>
      </c>
      <c r="P190" t="s">
        <v>66</v>
      </c>
      <c r="Q190" t="s">
        <v>67</v>
      </c>
      <c r="R190" s="6" t="str">
        <f t="shared" si="2"/>
        <v>2jUiyLvMOWJh04zKpLzls857CpNqy9lJZPIEGl3cpn84</v>
      </c>
      <c r="S190" s="6">
        <f>INDEX(allsections[[S]:[Order]],MATCH(P190,allsections[SGUID],0),3)</f>
        <v>4</v>
      </c>
      <c r="T190" s="6">
        <f>INDEX(allsections[[S]:[Order]],MATCH(Q190,allsections[SGUID],0),3)</f>
        <v>402</v>
      </c>
      <c r="U190" t="str">
        <f>IF(sectionsubsection[[#This Row],[Schon da?]]=1,INDEX(sectionsubsection_download[],MATCH(sectionsubsection[[#This Row],[Title]],sectionsubsection_download[Title],0),6),INDEX(sectionsubsection10[],MATCH(sectionsubsection[[#This Row],[Title]],sectionsubsection10[Title],0),6))</f>
        <v>3C1zcoZhmW10RikKo66Omx</v>
      </c>
      <c r="V190">
        <f>COUNTIF(Z:Z,sectionsubsection[[#This Row],[Title]])</f>
        <v>1</v>
      </c>
      <c r="X190" s="10"/>
      <c r="Y190" s="11"/>
      <c r="Z190" s="6" t="s">
        <v>2405</v>
      </c>
      <c r="AA190" s="6" t="e">
        <f>INDEX(allsections[[S]:[Order]],MATCH(X190,allsections[SGUID],0),3)</f>
        <v>#N/A</v>
      </c>
      <c r="AB190" s="6" t="e">
        <f>INDEX(allsections[[S]:[Order]],MATCH(Y190,allsections[SGUID],0),3)</f>
        <v>#N/A</v>
      </c>
      <c r="AC190" s="11" t="s">
        <v>2406</v>
      </c>
    </row>
    <row r="191" spans="1:29" ht="30" x14ac:dyDescent="0.25">
      <c r="A191" t="s">
        <v>1305</v>
      </c>
      <c r="B191" s="9" t="s">
        <v>2407</v>
      </c>
      <c r="C191" s="9" t="s">
        <v>1676</v>
      </c>
      <c r="D191">
        <v>703</v>
      </c>
      <c r="P191" t="s">
        <v>66</v>
      </c>
      <c r="Q191" t="s">
        <v>267</v>
      </c>
      <c r="R191" s="6" t="str">
        <f t="shared" si="2"/>
        <v>2jUiyLvMOWJh04zKpLzls84owgIkC6nXLa7lsm0MrLOO</v>
      </c>
      <c r="S191" s="6">
        <f>INDEX(allsections[[S]:[Order]],MATCH(P191,allsections[SGUID],0),3)</f>
        <v>4</v>
      </c>
      <c r="T191" s="6">
        <f>INDEX(allsections[[S]:[Order]],MATCH(Q191,allsections[SGUID],0),3)</f>
        <v>401</v>
      </c>
      <c r="U191" t="str">
        <f>IF(sectionsubsection[[#This Row],[Schon da?]]=1,INDEX(sectionsubsection_download[],MATCH(sectionsubsection[[#This Row],[Title]],sectionsubsection_download[Title],0),6),INDEX(sectionsubsection10[],MATCH(sectionsubsection[[#This Row],[Title]],sectionsubsection10[Title],0),6))</f>
        <v>2nIFvbGDtVjetX4bSd1ieY</v>
      </c>
      <c r="V191">
        <f>COUNTIF(Z:Z,sectionsubsection[[#This Row],[Title]])</f>
        <v>1</v>
      </c>
      <c r="X191" s="8"/>
      <c r="Y191" s="6"/>
      <c r="Z191" s="6" t="s">
        <v>2408</v>
      </c>
      <c r="AA191" s="6" t="e">
        <f>INDEX(allsections[[S]:[Order]],MATCH(X191,allsections[SGUID],0),3)</f>
        <v>#N/A</v>
      </c>
      <c r="AB191" s="6" t="e">
        <f>INDEX(allsections[[S]:[Order]],MATCH(Y191,allsections[SGUID],0),3)</f>
        <v>#N/A</v>
      </c>
      <c r="AC191" s="6" t="s">
        <v>2409</v>
      </c>
    </row>
    <row r="192" spans="1:29" x14ac:dyDescent="0.25">
      <c r="A192" t="s">
        <v>2410</v>
      </c>
      <c r="B192" t="s">
        <v>2411</v>
      </c>
      <c r="C192" s="9" t="s">
        <v>1676</v>
      </c>
      <c r="D192">
        <v>704</v>
      </c>
      <c r="P192" t="s">
        <v>66</v>
      </c>
      <c r="Q192" t="s">
        <v>267</v>
      </c>
      <c r="R192" s="6" t="str">
        <f t="shared" si="2"/>
        <v>2jUiyLvMOWJh04zKpLzls84owgIkC6nXLa7lsm0MrLOO</v>
      </c>
      <c r="S192" s="6">
        <f>INDEX(allsections[[S]:[Order]],MATCH(P192,allsections[SGUID],0),3)</f>
        <v>4</v>
      </c>
      <c r="T192" s="6">
        <f>INDEX(allsections[[S]:[Order]],MATCH(Q192,allsections[SGUID],0),3)</f>
        <v>401</v>
      </c>
      <c r="U192" t="str">
        <f>IF(sectionsubsection[[#This Row],[Schon da?]]=1,INDEX(sectionsubsection_download[],MATCH(sectionsubsection[[#This Row],[Title]],sectionsubsection_download[Title],0),6),INDEX(sectionsubsection10[],MATCH(sectionsubsection[[#This Row],[Title]],sectionsubsection10[Title],0),6))</f>
        <v>2nIFvbGDtVjetX4bSd1ieY</v>
      </c>
      <c r="V192">
        <f>COUNTIF(Z:Z,sectionsubsection[[#This Row],[Title]])</f>
        <v>1</v>
      </c>
      <c r="X192" s="10"/>
      <c r="Y192" s="11"/>
      <c r="Z192" s="6" t="s">
        <v>2412</v>
      </c>
      <c r="AA192" s="6" t="e">
        <f>INDEX(allsections[[S]:[Order]],MATCH(X192,allsections[SGUID],0),3)</f>
        <v>#N/A</v>
      </c>
      <c r="AB192" s="6" t="e">
        <f>INDEX(allsections[[S]:[Order]],MATCH(Y192,allsections[SGUID],0),3)</f>
        <v>#N/A</v>
      </c>
      <c r="AC192" s="11" t="s">
        <v>2413</v>
      </c>
    </row>
    <row r="193" spans="1:29" ht="90" x14ac:dyDescent="0.25">
      <c r="A193" t="s">
        <v>1127</v>
      </c>
      <c r="B193" s="9" t="s">
        <v>2414</v>
      </c>
      <c r="C193" s="9" t="s">
        <v>1676</v>
      </c>
      <c r="D193">
        <v>704</v>
      </c>
      <c r="P193" t="s">
        <v>66</v>
      </c>
      <c r="Q193" t="s">
        <v>267</v>
      </c>
      <c r="R193" s="6" t="str">
        <f t="shared" si="2"/>
        <v>2jUiyLvMOWJh04zKpLzls84owgIkC6nXLa7lsm0MrLOO</v>
      </c>
      <c r="S193" s="6">
        <f>INDEX(allsections[[S]:[Order]],MATCH(P193,allsections[SGUID],0),3)</f>
        <v>4</v>
      </c>
      <c r="T193" s="6">
        <f>INDEX(allsections[[S]:[Order]],MATCH(Q193,allsections[SGUID],0),3)</f>
        <v>401</v>
      </c>
      <c r="U193" t="str">
        <f>IF(sectionsubsection[[#This Row],[Schon da?]]=1,INDEX(sectionsubsection_download[],MATCH(sectionsubsection[[#This Row],[Title]],sectionsubsection_download[Title],0),6),INDEX(sectionsubsection10[],MATCH(sectionsubsection[[#This Row],[Title]],sectionsubsection10[Title],0),6))</f>
        <v>2nIFvbGDtVjetX4bSd1ieY</v>
      </c>
      <c r="V193">
        <f>COUNTIF(Z:Z,sectionsubsection[[#This Row],[Title]])</f>
        <v>1</v>
      </c>
      <c r="X193" s="8"/>
      <c r="Y193" s="6"/>
      <c r="Z193" s="6" t="s">
        <v>2415</v>
      </c>
      <c r="AA193" s="6" t="e">
        <f>INDEX(allsections[[S]:[Order]],MATCH(X193,allsections[SGUID],0),3)</f>
        <v>#N/A</v>
      </c>
      <c r="AB193" s="6" t="e">
        <f>INDEX(allsections[[S]:[Order]],MATCH(Y193,allsections[SGUID],0),3)</f>
        <v>#N/A</v>
      </c>
      <c r="AC193" s="6" t="s">
        <v>2416</v>
      </c>
    </row>
    <row r="194" spans="1:29" ht="90" x14ac:dyDescent="0.25">
      <c r="A194" t="s">
        <v>2417</v>
      </c>
      <c r="B194" s="9" t="s">
        <v>2418</v>
      </c>
      <c r="C194" s="9" t="s">
        <v>1676</v>
      </c>
      <c r="D194">
        <v>705</v>
      </c>
      <c r="P194" t="s">
        <v>393</v>
      </c>
      <c r="Q194" t="s">
        <v>59</v>
      </c>
      <c r="R194" s="6" t="str">
        <f t="shared" si="2"/>
        <v>2PY4EEd6KbBqNYrQrNPBD45TvyR0UgB0EOmnMkFaZftX</v>
      </c>
      <c r="S194" s="6">
        <f>INDEX(allsections[[S]:[Order]],MATCH(P194,allsections[SGUID],0),3)</f>
        <v>3</v>
      </c>
      <c r="T194" s="6">
        <f>INDEX(allsections[[S]:[Order]],MATCH(Q194,allsections[SGUID],0),3)</f>
        <v>0</v>
      </c>
      <c r="U194" t="str">
        <f>IF(sectionsubsection[[#This Row],[Schon da?]]=1,INDEX(sectionsubsection_download[],MATCH(sectionsubsection[[#This Row],[Title]],sectionsubsection_download[Title],0),6),INDEX(sectionsubsection10[],MATCH(sectionsubsection[[#This Row],[Title]],sectionsubsection10[Title],0),6))</f>
        <v>39Hes98vGzeLAvKkKTawVO</v>
      </c>
      <c r="V194">
        <f>COUNTIF(Z:Z,sectionsubsection[[#This Row],[Title]])</f>
        <v>1</v>
      </c>
      <c r="X194" s="10"/>
      <c r="Y194" s="11"/>
      <c r="Z194" s="6" t="s">
        <v>2419</v>
      </c>
      <c r="AA194" s="6" t="e">
        <f>INDEX(allsections[[S]:[Order]],MATCH(X194,allsections[SGUID],0),3)</f>
        <v>#N/A</v>
      </c>
      <c r="AB194" s="6" t="e">
        <f>INDEX(allsections[[S]:[Order]],MATCH(Y194,allsections[SGUID],0),3)</f>
        <v>#N/A</v>
      </c>
      <c r="AC194" s="11" t="s">
        <v>2420</v>
      </c>
    </row>
    <row r="195" spans="1:29" ht="120" x14ac:dyDescent="0.25">
      <c r="A195" t="s">
        <v>1509</v>
      </c>
      <c r="B195" s="9" t="s">
        <v>2421</v>
      </c>
      <c r="C195" s="9" t="s">
        <v>1676</v>
      </c>
      <c r="D195">
        <v>705</v>
      </c>
      <c r="P195" t="s">
        <v>372</v>
      </c>
      <c r="Q195" t="s">
        <v>59</v>
      </c>
      <c r="R195" s="6" t="str">
        <f t="shared" ref="R195:R258" si="3">P195&amp;Q195</f>
        <v>6GF3xiweshSSrjhesMZt6f5TvyR0UgB0EOmnMkFaZftX</v>
      </c>
      <c r="S195" s="6">
        <f>INDEX(allsections[[S]:[Order]],MATCH(P195,allsections[SGUID],0),3)</f>
        <v>2</v>
      </c>
      <c r="T195" s="6">
        <f>INDEX(allsections[[S]:[Order]],MATCH(Q195,allsections[SGUID],0),3)</f>
        <v>0</v>
      </c>
      <c r="U195" t="str">
        <f>IF(sectionsubsection[[#This Row],[Schon da?]]=1,INDEX(sectionsubsection_download[],MATCH(sectionsubsection[[#This Row],[Title]],sectionsubsection_download[Title],0),6),INDEX(sectionsubsection10[],MATCH(sectionsubsection[[#This Row],[Title]],sectionsubsection10[Title],0),6))</f>
        <v>5cdB0Hk0HWWPoe36r10cTG</v>
      </c>
      <c r="V195">
        <f>COUNTIF(Z:Z,sectionsubsection[[#This Row],[Title]])</f>
        <v>1</v>
      </c>
      <c r="X195" s="8"/>
      <c r="Y195" s="6"/>
      <c r="Z195" s="6" t="s">
        <v>2422</v>
      </c>
      <c r="AA195" s="6" t="e">
        <f>INDEX(allsections[[S]:[Order]],MATCH(X195,allsections[SGUID],0),3)</f>
        <v>#N/A</v>
      </c>
      <c r="AB195" s="6" t="e">
        <f>INDEX(allsections[[S]:[Order]],MATCH(Y195,allsections[SGUID],0),3)</f>
        <v>#N/A</v>
      </c>
      <c r="AC195" s="6" t="s">
        <v>2423</v>
      </c>
    </row>
    <row r="196" spans="1:29" x14ac:dyDescent="0.25">
      <c r="A196" t="s">
        <v>2424</v>
      </c>
      <c r="B196" t="s">
        <v>2425</v>
      </c>
      <c r="C196" s="9" t="s">
        <v>1676</v>
      </c>
      <c r="D196">
        <v>706</v>
      </c>
      <c r="P196" t="s">
        <v>372</v>
      </c>
      <c r="Q196" t="s">
        <v>59</v>
      </c>
      <c r="R196" s="6" t="str">
        <f t="shared" si="3"/>
        <v>6GF3xiweshSSrjhesMZt6f5TvyR0UgB0EOmnMkFaZftX</v>
      </c>
      <c r="S196" s="6">
        <f>INDEX(allsections[[S]:[Order]],MATCH(P196,allsections[SGUID],0),3)</f>
        <v>2</v>
      </c>
      <c r="T196" s="6">
        <f>INDEX(allsections[[S]:[Order]],MATCH(Q196,allsections[SGUID],0),3)</f>
        <v>0</v>
      </c>
      <c r="U196" t="str">
        <f>IF(sectionsubsection[[#This Row],[Schon da?]]=1,INDEX(sectionsubsection_download[],MATCH(sectionsubsection[[#This Row],[Title]],sectionsubsection_download[Title],0),6),INDEX(sectionsubsection10[],MATCH(sectionsubsection[[#This Row],[Title]],sectionsubsection10[Title],0),6))</f>
        <v>5cdB0Hk0HWWPoe36r10cTG</v>
      </c>
      <c r="V196">
        <f>COUNTIF(Z:Z,sectionsubsection[[#This Row],[Title]])</f>
        <v>1</v>
      </c>
      <c r="X196" s="10"/>
      <c r="Y196" s="11"/>
      <c r="Z196" s="6" t="s">
        <v>2426</v>
      </c>
      <c r="AA196" s="6" t="e">
        <f>INDEX(allsections[[S]:[Order]],MATCH(X196,allsections[SGUID],0),3)</f>
        <v>#N/A</v>
      </c>
      <c r="AB196" s="6" t="e">
        <f>INDEX(allsections[[S]:[Order]],MATCH(Y196,allsections[SGUID],0),3)</f>
        <v>#N/A</v>
      </c>
      <c r="AC196" s="11" t="s">
        <v>2427</v>
      </c>
    </row>
    <row r="197" spans="1:29" ht="315" x14ac:dyDescent="0.25">
      <c r="A197" t="s">
        <v>307</v>
      </c>
      <c r="B197" s="9" t="s">
        <v>2428</v>
      </c>
      <c r="C197" s="9" t="s">
        <v>2429</v>
      </c>
      <c r="D197">
        <v>706</v>
      </c>
      <c r="P197" t="s">
        <v>372</v>
      </c>
      <c r="Q197" t="s">
        <v>59</v>
      </c>
      <c r="R197" s="6" t="str">
        <f t="shared" si="3"/>
        <v>6GF3xiweshSSrjhesMZt6f5TvyR0UgB0EOmnMkFaZftX</v>
      </c>
      <c r="S197" s="6">
        <f>INDEX(allsections[[S]:[Order]],MATCH(P197,allsections[SGUID],0),3)</f>
        <v>2</v>
      </c>
      <c r="T197" s="6">
        <f>INDEX(allsections[[S]:[Order]],MATCH(Q197,allsections[SGUID],0),3)</f>
        <v>0</v>
      </c>
      <c r="U197" t="str">
        <f>IF(sectionsubsection[[#This Row],[Schon da?]]=1,INDEX(sectionsubsection_download[],MATCH(sectionsubsection[[#This Row],[Title]],sectionsubsection_download[Title],0),6),INDEX(sectionsubsection10[],MATCH(sectionsubsection[[#This Row],[Title]],sectionsubsection10[Title],0),6))</f>
        <v>5cdB0Hk0HWWPoe36r10cTG</v>
      </c>
      <c r="V197">
        <f>COUNTIF(Z:Z,sectionsubsection[[#This Row],[Title]])</f>
        <v>1</v>
      </c>
      <c r="X197" s="8"/>
      <c r="Y197" s="6"/>
      <c r="Z197" s="6" t="s">
        <v>2430</v>
      </c>
      <c r="AA197" s="6" t="e">
        <f>INDEX(allsections[[S]:[Order]],MATCH(X197,allsections[SGUID],0),3)</f>
        <v>#N/A</v>
      </c>
      <c r="AB197" s="6" t="e">
        <f>INDEX(allsections[[S]:[Order]],MATCH(Y197,allsections[SGUID],0),3)</f>
        <v>#N/A</v>
      </c>
      <c r="AC197" s="6" t="s">
        <v>2431</v>
      </c>
    </row>
    <row r="198" spans="1:29" x14ac:dyDescent="0.25">
      <c r="A198" t="s">
        <v>2432</v>
      </c>
      <c r="B198" t="s">
        <v>2433</v>
      </c>
      <c r="C198" s="9" t="s">
        <v>1676</v>
      </c>
      <c r="D198">
        <v>707</v>
      </c>
      <c r="P198" t="s">
        <v>1458</v>
      </c>
      <c r="Q198" t="s">
        <v>1459</v>
      </c>
      <c r="R198" s="6" t="str">
        <f t="shared" si="3"/>
        <v>3htAhHdPv9OtsLHNNhtZxHKwyucNsg6nzI6rjENLt3d</v>
      </c>
      <c r="S198" s="6">
        <f>INDEX(allsections[[S]:[Order]],MATCH(P198,allsections[SGUID],0),3)</f>
        <v>1</v>
      </c>
      <c r="T198" s="6">
        <f>INDEX(allsections[[S]:[Order]],MATCH(Q198,allsections[SGUID],0),3)</f>
        <v>103</v>
      </c>
      <c r="U198" t="str">
        <f>IF(sectionsubsection[[#This Row],[Schon da?]]=1,INDEX(sectionsubsection_download[],MATCH(sectionsubsection[[#This Row],[Title]],sectionsubsection_download[Title],0),6),INDEX(sectionsubsection10[],MATCH(sectionsubsection[[#This Row],[Title]],sectionsubsection10[Title],0),6))</f>
        <v>4fZ94v0D7Q3k5nMpXDQ1gU</v>
      </c>
      <c r="V198">
        <f>COUNTIF(Z:Z,sectionsubsection[[#This Row],[Title]])</f>
        <v>1</v>
      </c>
      <c r="X198" s="10"/>
      <c r="Y198" s="11"/>
      <c r="Z198" s="6" t="s">
        <v>2434</v>
      </c>
      <c r="AA198" s="6" t="e">
        <f>INDEX(allsections[[S]:[Order]],MATCH(X198,allsections[SGUID],0),3)</f>
        <v>#N/A</v>
      </c>
      <c r="AB198" s="6" t="e">
        <f>INDEX(allsections[[S]:[Order]],MATCH(Y198,allsections[SGUID],0),3)</f>
        <v>#N/A</v>
      </c>
      <c r="AC198" s="11" t="s">
        <v>2435</v>
      </c>
    </row>
    <row r="199" spans="1:29" x14ac:dyDescent="0.25">
      <c r="A199" t="s">
        <v>2436</v>
      </c>
      <c r="B199" t="s">
        <v>2437</v>
      </c>
      <c r="C199" s="9" t="s">
        <v>1676</v>
      </c>
      <c r="D199">
        <v>708</v>
      </c>
      <c r="P199" t="s">
        <v>1458</v>
      </c>
      <c r="Q199" t="s">
        <v>1459</v>
      </c>
      <c r="R199" s="6" t="str">
        <f t="shared" si="3"/>
        <v>3htAhHdPv9OtsLHNNhtZxHKwyucNsg6nzI6rjENLt3d</v>
      </c>
      <c r="S199" s="6">
        <f>INDEX(allsections[[S]:[Order]],MATCH(P199,allsections[SGUID],0),3)</f>
        <v>1</v>
      </c>
      <c r="T199" s="6">
        <f>INDEX(allsections[[S]:[Order]],MATCH(Q199,allsections[SGUID],0),3)</f>
        <v>103</v>
      </c>
      <c r="U199" t="str">
        <f>IF(sectionsubsection[[#This Row],[Schon da?]]=1,INDEX(sectionsubsection_download[],MATCH(sectionsubsection[[#This Row],[Title]],sectionsubsection_download[Title],0),6),INDEX(sectionsubsection10[],MATCH(sectionsubsection[[#This Row],[Title]],sectionsubsection10[Title],0),6))</f>
        <v>4fZ94v0D7Q3k5nMpXDQ1gU</v>
      </c>
      <c r="V199">
        <f>COUNTIF(Z:Z,sectionsubsection[[#This Row],[Title]])</f>
        <v>1</v>
      </c>
      <c r="X199" s="8"/>
      <c r="Y199" s="6"/>
      <c r="Z199" s="6" t="s">
        <v>2438</v>
      </c>
      <c r="AA199" s="6" t="e">
        <f>INDEX(allsections[[S]:[Order]],MATCH(X199,allsections[SGUID],0),3)</f>
        <v>#N/A</v>
      </c>
      <c r="AB199" s="6" t="e">
        <f>INDEX(allsections[[S]:[Order]],MATCH(Y199,allsections[SGUID],0),3)</f>
        <v>#N/A</v>
      </c>
      <c r="AC199" s="6" t="s">
        <v>2439</v>
      </c>
    </row>
    <row r="200" spans="1:29" x14ac:dyDescent="0.25">
      <c r="A200" t="s">
        <v>2440</v>
      </c>
      <c r="B200" t="s">
        <v>2441</v>
      </c>
      <c r="C200" s="9" t="s">
        <v>1676</v>
      </c>
      <c r="D200">
        <v>709</v>
      </c>
      <c r="P200" t="s">
        <v>1458</v>
      </c>
      <c r="Q200" t="s">
        <v>1478</v>
      </c>
      <c r="R200" s="6" t="str">
        <f t="shared" si="3"/>
        <v>3htAhHdPv9OtsLHNNhtZxH6udigXdkpe8Lswjod4NBOa</v>
      </c>
      <c r="S200" s="6">
        <f>INDEX(allsections[[S]:[Order]],MATCH(P200,allsections[SGUID],0),3)</f>
        <v>1</v>
      </c>
      <c r="T200" s="6">
        <f>INDEX(allsections[[S]:[Order]],MATCH(Q200,allsections[SGUID],0),3)</f>
        <v>102</v>
      </c>
      <c r="U200" t="str">
        <f>IF(sectionsubsection[[#This Row],[Schon da?]]=1,INDEX(sectionsubsection_download[],MATCH(sectionsubsection[[#This Row],[Title]],sectionsubsection_download[Title],0),6),INDEX(sectionsubsection10[],MATCH(sectionsubsection[[#This Row],[Title]],sectionsubsection10[Title],0),6))</f>
        <v>2lIJrvbtPcVuY8RZkfCGAZ</v>
      </c>
      <c r="V200">
        <f>COUNTIF(Z:Z,sectionsubsection[[#This Row],[Title]])</f>
        <v>1</v>
      </c>
      <c r="X200" s="10"/>
      <c r="Y200" s="11"/>
      <c r="Z200" s="6" t="s">
        <v>2442</v>
      </c>
      <c r="AA200" s="6" t="e">
        <f>INDEX(allsections[[S]:[Order]],MATCH(X200,allsections[SGUID],0),3)</f>
        <v>#N/A</v>
      </c>
      <c r="AB200" s="6" t="e">
        <f>INDEX(allsections[[S]:[Order]],MATCH(Y200,allsections[SGUID],0),3)</f>
        <v>#N/A</v>
      </c>
      <c r="AC200" s="11" t="s">
        <v>2443</v>
      </c>
    </row>
    <row r="201" spans="1:29" ht="90" x14ac:dyDescent="0.25">
      <c r="A201" t="s">
        <v>2444</v>
      </c>
      <c r="B201" s="9" t="s">
        <v>2445</v>
      </c>
      <c r="C201" s="9" t="s">
        <v>1676</v>
      </c>
      <c r="D201">
        <v>801</v>
      </c>
      <c r="P201" t="s">
        <v>1209</v>
      </c>
      <c r="Q201" t="s">
        <v>1231</v>
      </c>
      <c r="R201" s="6" t="str">
        <f t="shared" si="3"/>
        <v>6cVkk3FsKVyXw3Axz1X0EJKWseLrLUhPeorCfNWn5jf</v>
      </c>
      <c r="S201" s="6">
        <f>INDEX(allsections[[S]:[Order]],MATCH(P201,allsections[SGUID],0),3)</f>
        <v>18</v>
      </c>
      <c r="T201" s="6">
        <f>INDEX(allsections[[S]:[Order]],MATCH(Q201,allsections[SGUID],0),3)</f>
        <v>1801</v>
      </c>
      <c r="U201" t="str">
        <f>IF(sectionsubsection[[#This Row],[Schon da?]]=1,INDEX(sectionsubsection_download[],MATCH(sectionsubsection[[#This Row],[Title]],sectionsubsection_download[Title],0),6),INDEX(sectionsubsection10[],MATCH(sectionsubsection[[#This Row],[Title]],sectionsubsection10[Title],0),6))</f>
        <v>1Gmj3oSGRRz2wF43jglNiZ</v>
      </c>
      <c r="V201">
        <f>COUNTIF(Z:Z,sectionsubsection[[#This Row],[Title]])</f>
        <v>1</v>
      </c>
      <c r="X201" s="8"/>
      <c r="Y201" s="6"/>
      <c r="Z201" s="6" t="s">
        <v>2446</v>
      </c>
      <c r="AA201" s="6" t="e">
        <f>INDEX(allsections[[S]:[Order]],MATCH(X201,allsections[SGUID],0),3)</f>
        <v>#N/A</v>
      </c>
      <c r="AB201" s="6" t="e">
        <f>INDEX(allsections[[S]:[Order]],MATCH(Y201,allsections[SGUID],0),3)</f>
        <v>#N/A</v>
      </c>
      <c r="AC201" s="6" t="s">
        <v>2447</v>
      </c>
    </row>
    <row r="202" spans="1:29" x14ac:dyDescent="0.25">
      <c r="A202" t="s">
        <v>2448</v>
      </c>
      <c r="B202" t="s">
        <v>2449</v>
      </c>
      <c r="C202" s="9" t="s">
        <v>1676</v>
      </c>
      <c r="D202">
        <v>802</v>
      </c>
      <c r="P202" t="s">
        <v>306</v>
      </c>
      <c r="Q202" t="s">
        <v>307</v>
      </c>
      <c r="R202" s="6" t="str">
        <f t="shared" si="3"/>
        <v>2rOCEOZ7FKjNjNArXiLHzT2nHnjQBzxk2jzqTlOcVbMi</v>
      </c>
      <c r="S202" s="6">
        <f>INDEX(allsections[[S]:[Order]],MATCH(P202,allsections[SGUID],0),3)</f>
        <v>7</v>
      </c>
      <c r="T202" s="6">
        <f>INDEX(allsections[[S]:[Order]],MATCH(Q202,allsections[SGUID],0),3)</f>
        <v>706</v>
      </c>
      <c r="U202" t="str">
        <f>IF(sectionsubsection[[#This Row],[Schon da?]]=1,INDEX(sectionsubsection_download[],MATCH(sectionsubsection[[#This Row],[Title]],sectionsubsection_download[Title],0),6),INDEX(sectionsubsection10[],MATCH(sectionsubsection[[#This Row],[Title]],sectionsubsection10[Title],0),6))</f>
        <v>1GylsZuzswRyx3gGY1kRVP</v>
      </c>
      <c r="V202">
        <f>COUNTIF(Z:Z,sectionsubsection[[#This Row],[Title]])</f>
        <v>1</v>
      </c>
      <c r="X202" s="10"/>
      <c r="Y202" s="11"/>
      <c r="Z202" s="6" t="s">
        <v>2450</v>
      </c>
      <c r="AA202" s="6" t="e">
        <f>INDEX(allsections[[S]:[Order]],MATCH(X202,allsections[SGUID],0),3)</f>
        <v>#N/A</v>
      </c>
      <c r="AB202" s="6" t="e">
        <f>INDEX(allsections[[S]:[Order]],MATCH(Y202,allsections[SGUID],0),3)</f>
        <v>#N/A</v>
      </c>
      <c r="AC202" s="11" t="s">
        <v>2451</v>
      </c>
    </row>
    <row r="203" spans="1:29" x14ac:dyDescent="0.25">
      <c r="A203" t="s">
        <v>2452</v>
      </c>
      <c r="B203" t="s">
        <v>2453</v>
      </c>
      <c r="C203" s="9" t="s">
        <v>1676</v>
      </c>
      <c r="D203">
        <v>1201</v>
      </c>
      <c r="P203" t="s">
        <v>306</v>
      </c>
      <c r="Q203" t="s">
        <v>307</v>
      </c>
      <c r="R203" s="6" t="str">
        <f t="shared" si="3"/>
        <v>2rOCEOZ7FKjNjNArXiLHzT2nHnjQBzxk2jzqTlOcVbMi</v>
      </c>
      <c r="S203" s="6">
        <f>INDEX(allsections[[S]:[Order]],MATCH(P203,allsections[SGUID],0),3)</f>
        <v>7</v>
      </c>
      <c r="T203" s="6">
        <f>INDEX(allsections[[S]:[Order]],MATCH(Q203,allsections[SGUID],0),3)</f>
        <v>706</v>
      </c>
      <c r="U203" t="str">
        <f>IF(sectionsubsection[[#This Row],[Schon da?]]=1,INDEX(sectionsubsection_download[],MATCH(sectionsubsection[[#This Row],[Title]],sectionsubsection_download[Title],0),6),INDEX(sectionsubsection10[],MATCH(sectionsubsection[[#This Row],[Title]],sectionsubsection10[Title],0),6))</f>
        <v>1GylsZuzswRyx3gGY1kRVP</v>
      </c>
      <c r="V203">
        <f>COUNTIF(Z:Z,sectionsubsection[[#This Row],[Title]])</f>
        <v>1</v>
      </c>
      <c r="X203" s="8"/>
      <c r="Y203" s="6"/>
      <c r="Z203" s="6" t="s">
        <v>2454</v>
      </c>
      <c r="AA203" s="6" t="e">
        <f>INDEX(allsections[[S]:[Order]],MATCH(X203,allsections[SGUID],0),3)</f>
        <v>#N/A</v>
      </c>
      <c r="AB203" s="6" t="e">
        <f>INDEX(allsections[[S]:[Order]],MATCH(Y203,allsections[SGUID],0),3)</f>
        <v>#N/A</v>
      </c>
      <c r="AC203" s="6" t="s">
        <v>2455</v>
      </c>
    </row>
    <row r="204" spans="1:29" ht="60" x14ac:dyDescent="0.25">
      <c r="A204" t="s">
        <v>2456</v>
      </c>
      <c r="B204" s="9" t="s">
        <v>2457</v>
      </c>
      <c r="C204" s="9" t="s">
        <v>1676</v>
      </c>
      <c r="D204">
        <v>1202</v>
      </c>
      <c r="P204" t="s">
        <v>306</v>
      </c>
      <c r="Q204" t="s">
        <v>307</v>
      </c>
      <c r="R204" s="6" t="str">
        <f t="shared" si="3"/>
        <v>2rOCEOZ7FKjNjNArXiLHzT2nHnjQBzxk2jzqTlOcVbMi</v>
      </c>
      <c r="S204" s="6">
        <f>INDEX(allsections[[S]:[Order]],MATCH(P204,allsections[SGUID],0),3)</f>
        <v>7</v>
      </c>
      <c r="T204" s="6">
        <f>INDEX(allsections[[S]:[Order]],MATCH(Q204,allsections[SGUID],0),3)</f>
        <v>706</v>
      </c>
      <c r="U204" t="str">
        <f>IF(sectionsubsection[[#This Row],[Schon da?]]=1,INDEX(sectionsubsection_download[],MATCH(sectionsubsection[[#This Row],[Title]],sectionsubsection_download[Title],0),6),INDEX(sectionsubsection10[],MATCH(sectionsubsection[[#This Row],[Title]],sectionsubsection10[Title],0),6))</f>
        <v>1GylsZuzswRyx3gGY1kRVP</v>
      </c>
      <c r="V204">
        <f>COUNTIF(Z:Z,sectionsubsection[[#This Row],[Title]])</f>
        <v>1</v>
      </c>
      <c r="X204" s="10"/>
      <c r="Y204" s="11"/>
      <c r="Z204" s="6" t="s">
        <v>2458</v>
      </c>
      <c r="AA204" s="6" t="e">
        <f>INDEX(allsections[[S]:[Order]],MATCH(X204,allsections[SGUID],0),3)</f>
        <v>#N/A</v>
      </c>
      <c r="AB204" s="6" t="e">
        <f>INDEX(allsections[[S]:[Order]],MATCH(Y204,allsections[SGUID],0),3)</f>
        <v>#N/A</v>
      </c>
      <c r="AC204" s="11" t="s">
        <v>2459</v>
      </c>
    </row>
    <row r="205" spans="1:29" ht="90" x14ac:dyDescent="0.25">
      <c r="A205" t="s">
        <v>2460</v>
      </c>
      <c r="B205" s="9" t="s">
        <v>2461</v>
      </c>
      <c r="C205" s="9" t="s">
        <v>1676</v>
      </c>
      <c r="D205">
        <v>1203</v>
      </c>
      <c r="P205" t="s">
        <v>306</v>
      </c>
      <c r="Q205" t="s">
        <v>1509</v>
      </c>
      <c r="R205" s="6" t="str">
        <f t="shared" si="3"/>
        <v>2rOCEOZ7FKjNjNArXiLHzT5S5Axhf3c7R5yra1GF3lz</v>
      </c>
      <c r="S205" s="6">
        <f>INDEX(allsections[[S]:[Order]],MATCH(P205,allsections[SGUID],0),3)</f>
        <v>7</v>
      </c>
      <c r="T205" s="6">
        <f>INDEX(allsections[[S]:[Order]],MATCH(Q205,allsections[SGUID],0),3)</f>
        <v>705</v>
      </c>
      <c r="U205" t="str">
        <f>IF(sectionsubsection[[#This Row],[Schon da?]]=1,INDEX(sectionsubsection_download[],MATCH(sectionsubsection[[#This Row],[Title]],sectionsubsection_download[Title],0),6),INDEX(sectionsubsection10[],MATCH(sectionsubsection[[#This Row],[Title]],sectionsubsection10[Title],0),6))</f>
        <v>6HdXV2n4nPxqhZZHqKk1IB</v>
      </c>
      <c r="V205">
        <f>COUNTIF(Z:Z,sectionsubsection[[#This Row],[Title]])</f>
        <v>1</v>
      </c>
      <c r="X205" s="8"/>
      <c r="Y205" s="6"/>
      <c r="Z205" s="6" t="s">
        <v>2462</v>
      </c>
      <c r="AA205" s="6" t="e">
        <f>INDEX(allsections[[S]:[Order]],MATCH(X205,allsections[SGUID],0),3)</f>
        <v>#N/A</v>
      </c>
      <c r="AB205" s="6" t="e">
        <f>INDEX(allsections[[S]:[Order]],MATCH(Y205,allsections[SGUID],0),3)</f>
        <v>#N/A</v>
      </c>
      <c r="AC205" s="6" t="s">
        <v>2463</v>
      </c>
    </row>
    <row r="206" spans="1:29" ht="210" x14ac:dyDescent="0.25">
      <c r="A206" t="s">
        <v>1231</v>
      </c>
      <c r="B206" s="9" t="s">
        <v>2464</v>
      </c>
      <c r="C206" s="9" t="s">
        <v>2465</v>
      </c>
      <c r="D206">
        <v>1801</v>
      </c>
      <c r="P206" t="s">
        <v>66</v>
      </c>
      <c r="Q206" t="s">
        <v>299</v>
      </c>
      <c r="R206" s="6" t="str">
        <f t="shared" si="3"/>
        <v>2jUiyLvMOWJh04zKpLzls823vkcq3eLNCd3go9Rkaald</v>
      </c>
      <c r="S206" s="6">
        <f>INDEX(allsections[[S]:[Order]],MATCH(P206,allsections[SGUID],0),3)</f>
        <v>4</v>
      </c>
      <c r="T206" s="6">
        <f>INDEX(allsections[[S]:[Order]],MATCH(Q206,allsections[SGUID],0),3)</f>
        <v>405</v>
      </c>
      <c r="U206" t="str">
        <f>IF(sectionsubsection[[#This Row],[Schon da?]]=1,INDEX(sectionsubsection_download[],MATCH(sectionsubsection[[#This Row],[Title]],sectionsubsection_download[Title],0),6),INDEX(sectionsubsection10[],MATCH(sectionsubsection[[#This Row],[Title]],sectionsubsection10[Title],0),6))</f>
        <v>1iv5WR7BCTAyGuWtCRpan4</v>
      </c>
      <c r="V206">
        <f>COUNTIF(Z:Z,sectionsubsection[[#This Row],[Title]])</f>
        <v>1</v>
      </c>
      <c r="X206" s="10"/>
      <c r="Y206" s="11"/>
      <c r="Z206" s="6" t="s">
        <v>2466</v>
      </c>
      <c r="AA206" s="6" t="e">
        <f>INDEX(allsections[[S]:[Order]],MATCH(X206,allsections[SGUID],0),3)</f>
        <v>#N/A</v>
      </c>
      <c r="AB206" s="6" t="e">
        <f>INDEX(allsections[[S]:[Order]],MATCH(Y206,allsections[SGUID],0),3)</f>
        <v>#N/A</v>
      </c>
      <c r="AC206" s="11" t="s">
        <v>2467</v>
      </c>
    </row>
    <row r="207" spans="1:29" ht="60" x14ac:dyDescent="0.25">
      <c r="A207" t="s">
        <v>1224</v>
      </c>
      <c r="B207" s="9" t="s">
        <v>2468</v>
      </c>
      <c r="C207" s="9" t="s">
        <v>1676</v>
      </c>
      <c r="D207">
        <v>1802</v>
      </c>
      <c r="P207" t="s">
        <v>66</v>
      </c>
      <c r="Q207" t="s">
        <v>299</v>
      </c>
      <c r="R207" s="6" t="str">
        <f t="shared" si="3"/>
        <v>2jUiyLvMOWJh04zKpLzls823vkcq3eLNCd3go9Rkaald</v>
      </c>
      <c r="S207" s="6">
        <f>INDEX(allsections[[S]:[Order]],MATCH(P207,allsections[SGUID],0),3)</f>
        <v>4</v>
      </c>
      <c r="T207" s="6">
        <f>INDEX(allsections[[S]:[Order]],MATCH(Q207,allsections[SGUID],0),3)</f>
        <v>405</v>
      </c>
      <c r="U207" t="str">
        <f>IF(sectionsubsection[[#This Row],[Schon da?]]=1,INDEX(sectionsubsection_download[],MATCH(sectionsubsection[[#This Row],[Title]],sectionsubsection_download[Title],0),6),INDEX(sectionsubsection10[],MATCH(sectionsubsection[[#This Row],[Title]],sectionsubsection10[Title],0),6))</f>
        <v>1iv5WR7BCTAyGuWtCRpan4</v>
      </c>
      <c r="V207">
        <f>COUNTIF(Z:Z,sectionsubsection[[#This Row],[Title]])</f>
        <v>1</v>
      </c>
      <c r="X207" s="8"/>
      <c r="Y207" s="6"/>
      <c r="Z207" s="6" t="s">
        <v>2469</v>
      </c>
      <c r="AA207" s="6" t="e">
        <f>INDEX(allsections[[S]:[Order]],MATCH(X207,allsections[SGUID],0),3)</f>
        <v>#N/A</v>
      </c>
      <c r="AB207" s="6" t="e">
        <f>INDEX(allsections[[S]:[Order]],MATCH(Y207,allsections[SGUID],0),3)</f>
        <v>#N/A</v>
      </c>
      <c r="AC207" s="6" t="s">
        <v>2470</v>
      </c>
    </row>
    <row r="208" spans="1:29" ht="180" x14ac:dyDescent="0.25">
      <c r="A208" t="s">
        <v>1210</v>
      </c>
      <c r="B208" s="9" t="s">
        <v>2471</v>
      </c>
      <c r="C208" s="9" t="s">
        <v>2472</v>
      </c>
      <c r="D208">
        <v>1803</v>
      </c>
      <c r="P208" t="s">
        <v>66</v>
      </c>
      <c r="Q208" t="s">
        <v>299</v>
      </c>
      <c r="R208" s="6" t="str">
        <f t="shared" si="3"/>
        <v>2jUiyLvMOWJh04zKpLzls823vkcq3eLNCd3go9Rkaald</v>
      </c>
      <c r="S208" s="6">
        <f>INDEX(allsections[[S]:[Order]],MATCH(P208,allsections[SGUID],0),3)</f>
        <v>4</v>
      </c>
      <c r="T208" s="6">
        <f>INDEX(allsections[[S]:[Order]],MATCH(Q208,allsections[SGUID],0),3)</f>
        <v>405</v>
      </c>
      <c r="U208" t="str">
        <f>IF(sectionsubsection[[#This Row],[Schon da?]]=1,INDEX(sectionsubsection_download[],MATCH(sectionsubsection[[#This Row],[Title]],sectionsubsection_download[Title],0),6),INDEX(sectionsubsection10[],MATCH(sectionsubsection[[#This Row],[Title]],sectionsubsection10[Title],0),6))</f>
        <v>1iv5WR7BCTAyGuWtCRpan4</v>
      </c>
      <c r="V208">
        <f>COUNTIF(Z:Z,sectionsubsection[[#This Row],[Title]])</f>
        <v>1</v>
      </c>
      <c r="X208" s="10"/>
      <c r="Y208" s="11"/>
      <c r="Z208" s="6" t="s">
        <v>2473</v>
      </c>
      <c r="AA208" s="6" t="e">
        <f>INDEX(allsections[[S]:[Order]],MATCH(X208,allsections[SGUID],0),3)</f>
        <v>#N/A</v>
      </c>
      <c r="AB208" s="6" t="e">
        <f>INDEX(allsections[[S]:[Order]],MATCH(Y208,allsections[SGUID],0),3)</f>
        <v>#N/A</v>
      </c>
      <c r="AC208" s="11" t="s">
        <v>2474</v>
      </c>
    </row>
    <row r="209" spans="1:29" ht="75" x14ac:dyDescent="0.25">
      <c r="A209" t="s">
        <v>1141</v>
      </c>
      <c r="B209" s="9" t="s">
        <v>2475</v>
      </c>
      <c r="C209" s="9" t="s">
        <v>1676</v>
      </c>
      <c r="D209">
        <v>1901</v>
      </c>
      <c r="P209" t="s">
        <v>66</v>
      </c>
      <c r="Q209" t="s">
        <v>299</v>
      </c>
      <c r="R209" s="6" t="str">
        <f t="shared" si="3"/>
        <v>2jUiyLvMOWJh04zKpLzls823vkcq3eLNCd3go9Rkaald</v>
      </c>
      <c r="S209" s="6">
        <f>INDEX(allsections[[S]:[Order]],MATCH(P209,allsections[SGUID],0),3)</f>
        <v>4</v>
      </c>
      <c r="T209" s="6">
        <f>INDEX(allsections[[S]:[Order]],MATCH(Q209,allsections[SGUID],0),3)</f>
        <v>405</v>
      </c>
      <c r="U209" t="str">
        <f>IF(sectionsubsection[[#This Row],[Schon da?]]=1,INDEX(sectionsubsection_download[],MATCH(sectionsubsection[[#This Row],[Title]],sectionsubsection_download[Title],0),6),INDEX(sectionsubsection10[],MATCH(sectionsubsection[[#This Row],[Title]],sectionsubsection10[Title],0),6))</f>
        <v>1iv5WR7BCTAyGuWtCRpan4</v>
      </c>
      <c r="V209">
        <f>COUNTIF(Z:Z,sectionsubsection[[#This Row],[Title]])</f>
        <v>1</v>
      </c>
      <c r="X209" s="8"/>
      <c r="Y209" s="6"/>
      <c r="Z209" s="6" t="s">
        <v>2476</v>
      </c>
      <c r="AA209" s="6" t="e">
        <f>INDEX(allsections[[S]:[Order]],MATCH(X209,allsections[SGUID],0),3)</f>
        <v>#N/A</v>
      </c>
      <c r="AB209" s="6" t="e">
        <f>INDEX(allsections[[S]:[Order]],MATCH(Y209,allsections[SGUID],0),3)</f>
        <v>#N/A</v>
      </c>
      <c r="AC209" s="6" t="s">
        <v>2477</v>
      </c>
    </row>
    <row r="210" spans="1:29" ht="105" x14ac:dyDescent="0.25">
      <c r="A210" t="s">
        <v>1573</v>
      </c>
      <c r="B210" s="9" t="s">
        <v>2478</v>
      </c>
      <c r="C210" s="9" t="s">
        <v>1676</v>
      </c>
      <c r="D210">
        <v>1902</v>
      </c>
      <c r="P210" t="s">
        <v>1140</v>
      </c>
      <c r="Q210" t="s">
        <v>1141</v>
      </c>
      <c r="R210" s="6" t="str">
        <f t="shared" si="3"/>
        <v>4G6L5rXAv5opyJXaaJSspR5mdYYXLIFyNI492xPC4Wrk</v>
      </c>
      <c r="S210" s="6">
        <f>INDEX(allsections[[S]:[Order]],MATCH(P210,allsections[SGUID],0),3)</f>
        <v>19</v>
      </c>
      <c r="T210" s="6">
        <f>INDEX(allsections[[S]:[Order]],MATCH(Q210,allsections[SGUID],0),3)</f>
        <v>1901</v>
      </c>
      <c r="U210" t="str">
        <f>IF(sectionsubsection[[#This Row],[Schon da?]]=1,INDEX(sectionsubsection_download[],MATCH(sectionsubsection[[#This Row],[Title]],sectionsubsection_download[Title],0),6),INDEX(sectionsubsection10[],MATCH(sectionsubsection[[#This Row],[Title]],sectionsubsection10[Title],0),6))</f>
        <v>MfbZ6xSbvl0LIQHCG3HAH</v>
      </c>
      <c r="V210">
        <f>COUNTIF(Z:Z,sectionsubsection[[#This Row],[Title]])</f>
        <v>1</v>
      </c>
      <c r="X210" s="10"/>
      <c r="Y210" s="11"/>
      <c r="Z210" s="6" t="s">
        <v>2479</v>
      </c>
      <c r="AA210" s="6" t="e">
        <f>INDEX(allsections[[S]:[Order]],MATCH(X210,allsections[SGUID],0),3)</f>
        <v>#N/A</v>
      </c>
      <c r="AB210" s="6" t="e">
        <f>INDEX(allsections[[S]:[Order]],MATCH(Y210,allsections[SGUID],0),3)</f>
        <v>#N/A</v>
      </c>
      <c r="AC210" s="11" t="s">
        <v>2480</v>
      </c>
    </row>
    <row r="211" spans="1:29" ht="90" x14ac:dyDescent="0.25">
      <c r="A211" t="s">
        <v>1414</v>
      </c>
      <c r="B211" s="9" t="s">
        <v>2481</v>
      </c>
      <c r="C211" s="9" t="s">
        <v>1676</v>
      </c>
      <c r="D211">
        <v>1903</v>
      </c>
      <c r="P211" t="s">
        <v>66</v>
      </c>
      <c r="Q211" t="s">
        <v>1407</v>
      </c>
      <c r="R211" s="6" t="str">
        <f t="shared" si="3"/>
        <v>2jUiyLvMOWJh04zKpLzls84JDwCyBH1ImTjbVhIZvTq3</v>
      </c>
      <c r="S211" s="6">
        <f>INDEX(allsections[[S]:[Order]],MATCH(P211,allsections[SGUID],0),3)</f>
        <v>4</v>
      </c>
      <c r="T211" s="6">
        <f>INDEX(allsections[[S]:[Order]],MATCH(Q211,allsections[SGUID],0),3)</f>
        <v>404</v>
      </c>
      <c r="U211" t="str">
        <f>IF(sectionsubsection[[#This Row],[Schon da?]]=1,INDEX(sectionsubsection_download[],MATCH(sectionsubsection[[#This Row],[Title]],sectionsubsection_download[Title],0),6),INDEX(sectionsubsection10[],MATCH(sectionsubsection[[#This Row],[Title]],sectionsubsection10[Title],0),6))</f>
        <v>f1ADyJdTgZckMF873LBtG</v>
      </c>
      <c r="V211">
        <f>COUNTIF(Z:Z,sectionsubsection[[#This Row],[Title]])</f>
        <v>1</v>
      </c>
      <c r="X211" s="8"/>
      <c r="Y211" s="6"/>
      <c r="Z211" s="6" t="s">
        <v>2482</v>
      </c>
      <c r="AA211" s="6" t="e">
        <f>INDEX(allsections[[S]:[Order]],MATCH(X211,allsections[SGUID],0),3)</f>
        <v>#N/A</v>
      </c>
      <c r="AB211" s="6" t="e">
        <f>INDEX(allsections[[S]:[Order]],MATCH(Y211,allsections[SGUID],0),3)</f>
        <v>#N/A</v>
      </c>
      <c r="AC211" s="6" t="s">
        <v>2483</v>
      </c>
    </row>
    <row r="212" spans="1:29" x14ac:dyDescent="0.25">
      <c r="A212" t="s">
        <v>2484</v>
      </c>
      <c r="B212" t="s">
        <v>2485</v>
      </c>
      <c r="C212" s="9" t="s">
        <v>1676</v>
      </c>
      <c r="D212">
        <v>2001</v>
      </c>
      <c r="P212" t="s">
        <v>66</v>
      </c>
      <c r="Q212" t="s">
        <v>1407</v>
      </c>
      <c r="R212" s="6" t="str">
        <f t="shared" si="3"/>
        <v>2jUiyLvMOWJh04zKpLzls84JDwCyBH1ImTjbVhIZvTq3</v>
      </c>
      <c r="S212" s="6">
        <f>INDEX(allsections[[S]:[Order]],MATCH(P212,allsections[SGUID],0),3)</f>
        <v>4</v>
      </c>
      <c r="T212" s="6">
        <f>INDEX(allsections[[S]:[Order]],MATCH(Q212,allsections[SGUID],0),3)</f>
        <v>404</v>
      </c>
      <c r="U212" t="str">
        <f>IF(sectionsubsection[[#This Row],[Schon da?]]=1,INDEX(sectionsubsection_download[],MATCH(sectionsubsection[[#This Row],[Title]],sectionsubsection_download[Title],0),6),INDEX(sectionsubsection10[],MATCH(sectionsubsection[[#This Row],[Title]],sectionsubsection10[Title],0),6))</f>
        <v>f1ADyJdTgZckMF873LBtG</v>
      </c>
      <c r="V212">
        <f>COUNTIF(Z:Z,sectionsubsection[[#This Row],[Title]])</f>
        <v>1</v>
      </c>
      <c r="X212" s="10"/>
      <c r="Y212" s="11"/>
      <c r="Z212" s="6" t="s">
        <v>2486</v>
      </c>
      <c r="AA212" s="6" t="e">
        <f>INDEX(allsections[[S]:[Order]],MATCH(X212,allsections[SGUID],0),3)</f>
        <v>#N/A</v>
      </c>
      <c r="AB212" s="6" t="e">
        <f>INDEX(allsections[[S]:[Order]],MATCH(Y212,allsections[SGUID],0),3)</f>
        <v>#N/A</v>
      </c>
      <c r="AC212" s="11" t="s">
        <v>2487</v>
      </c>
    </row>
    <row r="213" spans="1:29" ht="75" x14ac:dyDescent="0.25">
      <c r="A213" t="s">
        <v>970</v>
      </c>
      <c r="B213" s="9" t="s">
        <v>2488</v>
      </c>
      <c r="C213" s="9" t="s">
        <v>1676</v>
      </c>
      <c r="D213">
        <v>2001</v>
      </c>
      <c r="P213" t="s">
        <v>66</v>
      </c>
      <c r="Q213" t="s">
        <v>286</v>
      </c>
      <c r="R213" s="6" t="str">
        <f t="shared" si="3"/>
        <v>2jUiyLvMOWJh04zKpLzls87mYXogZyldja1l4zH5Wvh4</v>
      </c>
      <c r="S213" s="6">
        <f>INDEX(allsections[[S]:[Order]],MATCH(P213,allsections[SGUID],0),3)</f>
        <v>4</v>
      </c>
      <c r="T213" s="6">
        <f>INDEX(allsections[[S]:[Order]],MATCH(Q213,allsections[SGUID],0),3)</f>
        <v>403</v>
      </c>
      <c r="U213" t="str">
        <f>IF(sectionsubsection[[#This Row],[Schon da?]]=1,INDEX(sectionsubsection_download[],MATCH(sectionsubsection[[#This Row],[Title]],sectionsubsection_download[Title],0),6),INDEX(sectionsubsection10[],MATCH(sectionsubsection[[#This Row],[Title]],sectionsubsection10[Title],0),6))</f>
        <v>4tcqaKxItd2UudJKkhirlw</v>
      </c>
      <c r="V213">
        <f>COUNTIF(Z:Z,sectionsubsection[[#This Row],[Title]])</f>
        <v>1</v>
      </c>
      <c r="X213" s="8"/>
      <c r="Y213" s="6"/>
      <c r="Z213" s="6" t="s">
        <v>2489</v>
      </c>
      <c r="AA213" s="6" t="e">
        <f>INDEX(allsections[[S]:[Order]],MATCH(X213,allsections[SGUID],0),3)</f>
        <v>#N/A</v>
      </c>
      <c r="AB213" s="6" t="e">
        <f>INDEX(allsections[[S]:[Order]],MATCH(Y213,allsections[SGUID],0),3)</f>
        <v>#N/A</v>
      </c>
      <c r="AC213" s="6" t="s">
        <v>2490</v>
      </c>
    </row>
    <row r="214" spans="1:29" ht="90" x14ac:dyDescent="0.25">
      <c r="A214" t="s">
        <v>2491</v>
      </c>
      <c r="B214" s="9" t="s">
        <v>2492</v>
      </c>
      <c r="C214" s="9"/>
      <c r="D214">
        <v>2001</v>
      </c>
      <c r="P214" t="s">
        <v>66</v>
      </c>
      <c r="Q214" t="s">
        <v>286</v>
      </c>
      <c r="R214" s="6" t="str">
        <f t="shared" si="3"/>
        <v>2jUiyLvMOWJh04zKpLzls87mYXogZyldja1l4zH5Wvh4</v>
      </c>
      <c r="S214" s="6">
        <f>INDEX(allsections[[S]:[Order]],MATCH(P214,allsections[SGUID],0),3)</f>
        <v>4</v>
      </c>
      <c r="T214" s="6">
        <f>INDEX(allsections[[S]:[Order]],MATCH(Q214,allsections[SGUID],0),3)</f>
        <v>403</v>
      </c>
      <c r="U214" t="str">
        <f>IF(sectionsubsection[[#This Row],[Schon da?]]=1,INDEX(sectionsubsection_download[],MATCH(sectionsubsection[[#This Row],[Title]],sectionsubsection_download[Title],0),6),INDEX(sectionsubsection10[],MATCH(sectionsubsection[[#This Row],[Title]],sectionsubsection10[Title],0),6))</f>
        <v>4tcqaKxItd2UudJKkhirlw</v>
      </c>
      <c r="V214">
        <f>COUNTIF(Z:Z,sectionsubsection[[#This Row],[Title]])</f>
        <v>1</v>
      </c>
      <c r="X214" s="10"/>
      <c r="Y214" s="11"/>
      <c r="Z214" s="6" t="s">
        <v>2493</v>
      </c>
      <c r="AA214" s="6" t="e">
        <f>INDEX(allsections[[S]:[Order]],MATCH(X214,allsections[SGUID],0),3)</f>
        <v>#N/A</v>
      </c>
      <c r="AB214" s="6" t="e">
        <f>INDEX(allsections[[S]:[Order]],MATCH(Y214,allsections[SGUID],0),3)</f>
        <v>#N/A</v>
      </c>
      <c r="AC214" s="11" t="s">
        <v>2494</v>
      </c>
    </row>
    <row r="215" spans="1:29" x14ac:dyDescent="0.25">
      <c r="A215" t="s">
        <v>2495</v>
      </c>
      <c r="B215" t="s">
        <v>2496</v>
      </c>
      <c r="C215" s="9" t="s">
        <v>1676</v>
      </c>
      <c r="D215">
        <v>2002</v>
      </c>
      <c r="P215" t="s">
        <v>66</v>
      </c>
      <c r="Q215" t="s">
        <v>286</v>
      </c>
      <c r="R215" s="6" t="str">
        <f t="shared" si="3"/>
        <v>2jUiyLvMOWJh04zKpLzls87mYXogZyldja1l4zH5Wvh4</v>
      </c>
      <c r="S215" s="6">
        <f>INDEX(allsections[[S]:[Order]],MATCH(P215,allsections[SGUID],0),3)</f>
        <v>4</v>
      </c>
      <c r="T215" s="6">
        <f>INDEX(allsections[[S]:[Order]],MATCH(Q215,allsections[SGUID],0),3)</f>
        <v>403</v>
      </c>
      <c r="U215" t="str">
        <f>IF(sectionsubsection[[#This Row],[Schon da?]]=1,INDEX(sectionsubsection_download[],MATCH(sectionsubsection[[#This Row],[Title]],sectionsubsection_download[Title],0),6),INDEX(sectionsubsection10[],MATCH(sectionsubsection[[#This Row],[Title]],sectionsubsection10[Title],0),6))</f>
        <v>4tcqaKxItd2UudJKkhirlw</v>
      </c>
      <c r="V215">
        <f>COUNTIF(Z:Z,sectionsubsection[[#This Row],[Title]])</f>
        <v>1</v>
      </c>
      <c r="X215" s="8"/>
      <c r="Y215" s="6"/>
      <c r="Z215" s="6" t="s">
        <v>2497</v>
      </c>
      <c r="AA215" s="6" t="e">
        <f>INDEX(allsections[[S]:[Order]],MATCH(X215,allsections[SGUID],0),3)</f>
        <v>#N/A</v>
      </c>
      <c r="AB215" s="6" t="e">
        <f>INDEX(allsections[[S]:[Order]],MATCH(Y215,allsections[SGUID],0),3)</f>
        <v>#N/A</v>
      </c>
      <c r="AC215" s="6" t="s">
        <v>2498</v>
      </c>
    </row>
    <row r="216" spans="1:29" ht="105" x14ac:dyDescent="0.25">
      <c r="A216" t="s">
        <v>829</v>
      </c>
      <c r="B216" s="9" t="s">
        <v>2499</v>
      </c>
      <c r="C216" s="9" t="s">
        <v>1676</v>
      </c>
      <c r="D216">
        <v>2002</v>
      </c>
      <c r="P216" t="s">
        <v>66</v>
      </c>
      <c r="Q216" t="s">
        <v>286</v>
      </c>
      <c r="R216" s="6" t="str">
        <f t="shared" si="3"/>
        <v>2jUiyLvMOWJh04zKpLzls87mYXogZyldja1l4zH5Wvh4</v>
      </c>
      <c r="S216" s="6">
        <f>INDEX(allsections[[S]:[Order]],MATCH(P216,allsections[SGUID],0),3)</f>
        <v>4</v>
      </c>
      <c r="T216" s="6">
        <f>INDEX(allsections[[S]:[Order]],MATCH(Q216,allsections[SGUID],0),3)</f>
        <v>403</v>
      </c>
      <c r="U216" t="str">
        <f>IF(sectionsubsection[[#This Row],[Schon da?]]=1,INDEX(sectionsubsection_download[],MATCH(sectionsubsection[[#This Row],[Title]],sectionsubsection_download[Title],0),6),INDEX(sectionsubsection10[],MATCH(sectionsubsection[[#This Row],[Title]],sectionsubsection10[Title],0),6))</f>
        <v>4tcqaKxItd2UudJKkhirlw</v>
      </c>
      <c r="V216">
        <f>COUNTIF(Z:Z,sectionsubsection[[#This Row],[Title]])</f>
        <v>1</v>
      </c>
      <c r="X216" s="10"/>
      <c r="Y216" s="11"/>
      <c r="Z216" s="6" t="s">
        <v>2500</v>
      </c>
      <c r="AA216" s="6" t="e">
        <f>INDEX(allsections[[S]:[Order]],MATCH(X216,allsections[SGUID],0),3)</f>
        <v>#N/A</v>
      </c>
      <c r="AB216" s="6" t="e">
        <f>INDEX(allsections[[S]:[Order]],MATCH(Y216,allsections[SGUID],0),3)</f>
        <v>#N/A</v>
      </c>
      <c r="AC216" s="11" t="s">
        <v>2501</v>
      </c>
    </row>
    <row r="217" spans="1:29" ht="75" x14ac:dyDescent="0.25">
      <c r="A217" t="s">
        <v>2502</v>
      </c>
      <c r="B217" s="9" t="s">
        <v>2503</v>
      </c>
      <c r="C217" s="9"/>
      <c r="D217">
        <v>2002</v>
      </c>
      <c r="P217" t="s">
        <v>66</v>
      </c>
      <c r="Q217" t="s">
        <v>286</v>
      </c>
      <c r="R217" s="6" t="str">
        <f t="shared" si="3"/>
        <v>2jUiyLvMOWJh04zKpLzls87mYXogZyldja1l4zH5Wvh4</v>
      </c>
      <c r="S217" s="6">
        <f>INDEX(allsections[[S]:[Order]],MATCH(P217,allsections[SGUID],0),3)</f>
        <v>4</v>
      </c>
      <c r="T217" s="6">
        <f>INDEX(allsections[[S]:[Order]],MATCH(Q217,allsections[SGUID],0),3)</f>
        <v>403</v>
      </c>
      <c r="U217" t="str">
        <f>IF(sectionsubsection[[#This Row],[Schon da?]]=1,INDEX(sectionsubsection_download[],MATCH(sectionsubsection[[#This Row],[Title]],sectionsubsection_download[Title],0),6),INDEX(sectionsubsection10[],MATCH(sectionsubsection[[#This Row],[Title]],sectionsubsection10[Title],0),6))</f>
        <v>4tcqaKxItd2UudJKkhirlw</v>
      </c>
      <c r="V217">
        <f>COUNTIF(Z:Z,sectionsubsection[[#This Row],[Title]])</f>
        <v>1</v>
      </c>
      <c r="X217" s="8"/>
      <c r="Y217" s="6"/>
      <c r="Z217" s="6" t="s">
        <v>2504</v>
      </c>
      <c r="AA217" s="6" t="e">
        <f>INDEX(allsections[[S]:[Order]],MATCH(X217,allsections[SGUID],0),3)</f>
        <v>#N/A</v>
      </c>
      <c r="AB217" s="6" t="e">
        <f>INDEX(allsections[[S]:[Order]],MATCH(Y217,allsections[SGUID],0),3)</f>
        <v>#N/A</v>
      </c>
      <c r="AC217" s="6" t="s">
        <v>2505</v>
      </c>
    </row>
    <row r="218" spans="1:29" x14ac:dyDescent="0.25">
      <c r="A218" t="s">
        <v>2506</v>
      </c>
      <c r="B218" t="s">
        <v>2507</v>
      </c>
      <c r="C218" s="9" t="s">
        <v>1676</v>
      </c>
      <c r="D218">
        <v>2003</v>
      </c>
      <c r="P218" t="s">
        <v>66</v>
      </c>
      <c r="Q218" t="s">
        <v>67</v>
      </c>
      <c r="R218" s="6" t="str">
        <f t="shared" si="3"/>
        <v>2jUiyLvMOWJh04zKpLzls857CpNqy9lJZPIEGl3cpn84</v>
      </c>
      <c r="S218" s="6">
        <f>INDEX(allsections[[S]:[Order]],MATCH(P218,allsections[SGUID],0),3)</f>
        <v>4</v>
      </c>
      <c r="T218" s="6">
        <f>INDEX(allsections[[S]:[Order]],MATCH(Q218,allsections[SGUID],0),3)</f>
        <v>402</v>
      </c>
      <c r="U218" t="str">
        <f>IF(sectionsubsection[[#This Row],[Schon da?]]=1,INDEX(sectionsubsection_download[],MATCH(sectionsubsection[[#This Row],[Title]],sectionsubsection_download[Title],0),6),INDEX(sectionsubsection10[],MATCH(sectionsubsection[[#This Row],[Title]],sectionsubsection10[Title],0),6))</f>
        <v>3C1zcoZhmW10RikKo66Omx</v>
      </c>
      <c r="V218">
        <f>COUNTIF(Z:Z,sectionsubsection[[#This Row],[Title]])</f>
        <v>1</v>
      </c>
      <c r="X218" s="10"/>
      <c r="Y218" s="11"/>
      <c r="Z218" s="6" t="s">
        <v>2508</v>
      </c>
      <c r="AA218" s="6" t="e">
        <f>INDEX(allsections[[S]:[Order]],MATCH(X218,allsections[SGUID],0),3)</f>
        <v>#N/A</v>
      </c>
      <c r="AB218" s="6" t="e">
        <f>INDEX(allsections[[S]:[Order]],MATCH(Y218,allsections[SGUID],0),3)</f>
        <v>#N/A</v>
      </c>
      <c r="AC218" s="11" t="s">
        <v>2509</v>
      </c>
    </row>
    <row r="219" spans="1:29" ht="45" x14ac:dyDescent="0.25">
      <c r="A219" t="s">
        <v>365</v>
      </c>
      <c r="B219" s="9" t="s">
        <v>2510</v>
      </c>
      <c r="C219" s="9" t="s">
        <v>1676</v>
      </c>
      <c r="D219">
        <v>2003</v>
      </c>
      <c r="P219" t="s">
        <v>66</v>
      </c>
      <c r="Q219" t="s">
        <v>267</v>
      </c>
      <c r="R219" s="6" t="str">
        <f t="shared" si="3"/>
        <v>2jUiyLvMOWJh04zKpLzls84owgIkC6nXLa7lsm0MrLOO</v>
      </c>
      <c r="S219" s="6">
        <f>INDEX(allsections[[S]:[Order]],MATCH(P219,allsections[SGUID],0),3)</f>
        <v>4</v>
      </c>
      <c r="T219" s="6">
        <f>INDEX(allsections[[S]:[Order]],MATCH(Q219,allsections[SGUID],0),3)</f>
        <v>401</v>
      </c>
      <c r="U219" t="str">
        <f>IF(sectionsubsection[[#This Row],[Schon da?]]=1,INDEX(sectionsubsection_download[],MATCH(sectionsubsection[[#This Row],[Title]],sectionsubsection_download[Title],0),6),INDEX(sectionsubsection10[],MATCH(sectionsubsection[[#This Row],[Title]],sectionsubsection10[Title],0),6))</f>
        <v>2nIFvbGDtVjetX4bSd1ieY</v>
      </c>
      <c r="V219">
        <f>COUNTIF(Z:Z,sectionsubsection[[#This Row],[Title]])</f>
        <v>1</v>
      </c>
      <c r="X219" s="8"/>
      <c r="Y219" s="6"/>
      <c r="Z219" s="6" t="s">
        <v>2511</v>
      </c>
      <c r="AA219" s="6" t="e">
        <f>INDEX(allsections[[S]:[Order]],MATCH(X219,allsections[SGUID],0),3)</f>
        <v>#N/A</v>
      </c>
      <c r="AB219" s="6" t="e">
        <f>INDEX(allsections[[S]:[Order]],MATCH(Y219,allsections[SGUID],0),3)</f>
        <v>#N/A</v>
      </c>
      <c r="AC219" s="6" t="s">
        <v>2512</v>
      </c>
    </row>
    <row r="220" spans="1:29" ht="14.45" customHeight="1" x14ac:dyDescent="0.25">
      <c r="A220" t="s">
        <v>2513</v>
      </c>
      <c r="B220" s="9" t="s">
        <v>2514</v>
      </c>
      <c r="C220" s="9"/>
      <c r="D220">
        <v>2003</v>
      </c>
      <c r="P220" t="s">
        <v>66</v>
      </c>
      <c r="Q220" t="s">
        <v>267</v>
      </c>
      <c r="R220" s="6" t="str">
        <f t="shared" si="3"/>
        <v>2jUiyLvMOWJh04zKpLzls84owgIkC6nXLa7lsm0MrLOO</v>
      </c>
      <c r="S220" s="6">
        <f>INDEX(allsections[[S]:[Order]],MATCH(P220,allsections[SGUID],0),3)</f>
        <v>4</v>
      </c>
      <c r="T220" s="6">
        <f>INDEX(allsections[[S]:[Order]],MATCH(Q220,allsections[SGUID],0),3)</f>
        <v>401</v>
      </c>
      <c r="U220" t="str">
        <f>IF(sectionsubsection[[#This Row],[Schon da?]]=1,INDEX(sectionsubsection_download[],MATCH(sectionsubsection[[#This Row],[Title]],sectionsubsection_download[Title],0),6),INDEX(sectionsubsection10[],MATCH(sectionsubsection[[#This Row],[Title]],sectionsubsection10[Title],0),6))</f>
        <v>2nIFvbGDtVjetX4bSd1ieY</v>
      </c>
      <c r="V220">
        <f>COUNTIF(Z:Z,sectionsubsection[[#This Row],[Title]])</f>
        <v>1</v>
      </c>
      <c r="X220" s="10"/>
      <c r="Y220" s="11"/>
      <c r="Z220" s="6" t="s">
        <v>2515</v>
      </c>
      <c r="AA220" s="6" t="e">
        <f>INDEX(allsections[[S]:[Order]],MATCH(X220,allsections[SGUID],0),3)</f>
        <v>#N/A</v>
      </c>
      <c r="AB220" s="6" t="e">
        <f>INDEX(allsections[[S]:[Order]],MATCH(Y220,allsections[SGUID],0),3)</f>
        <v>#N/A</v>
      </c>
      <c r="AC220" s="11" t="s">
        <v>2516</v>
      </c>
    </row>
    <row r="221" spans="1:29" x14ac:dyDescent="0.25">
      <c r="A221" t="s">
        <v>2517</v>
      </c>
      <c r="B221" t="s">
        <v>2518</v>
      </c>
      <c r="C221" s="9" t="s">
        <v>1676</v>
      </c>
      <c r="D221">
        <v>2004</v>
      </c>
      <c r="P221" t="s">
        <v>1140</v>
      </c>
      <c r="Q221" t="s">
        <v>1141</v>
      </c>
      <c r="R221" s="6" t="str">
        <f t="shared" si="3"/>
        <v>4G6L5rXAv5opyJXaaJSspR5mdYYXLIFyNI492xPC4Wrk</v>
      </c>
      <c r="S221" s="6">
        <f>INDEX(allsections[[S]:[Order]],MATCH(P221,allsections[SGUID],0),3)</f>
        <v>19</v>
      </c>
      <c r="T221" s="6">
        <f>INDEX(allsections[[S]:[Order]],MATCH(Q221,allsections[SGUID],0),3)</f>
        <v>1901</v>
      </c>
      <c r="U221" t="str">
        <f>IF(sectionsubsection[[#This Row],[Schon da?]]=1,INDEX(sectionsubsection_download[],MATCH(sectionsubsection[[#This Row],[Title]],sectionsubsection_download[Title],0),6),INDEX(sectionsubsection10[],MATCH(sectionsubsection[[#This Row],[Title]],sectionsubsection10[Title],0),6))</f>
        <v>MfbZ6xSbvl0LIQHCG3HAH</v>
      </c>
      <c r="V221">
        <f>COUNTIF(Z:Z,sectionsubsection[[#This Row],[Title]])</f>
        <v>1</v>
      </c>
      <c r="X221" s="8"/>
      <c r="Y221" s="6"/>
      <c r="Z221" s="6" t="s">
        <v>2519</v>
      </c>
      <c r="AA221" s="6" t="e">
        <f>INDEX(allsections[[S]:[Order]],MATCH(X221,allsections[SGUID],0),3)</f>
        <v>#N/A</v>
      </c>
      <c r="AB221" s="6" t="e">
        <f>INDEX(allsections[[S]:[Order]],MATCH(Y221,allsections[SGUID],0),3)</f>
        <v>#N/A</v>
      </c>
      <c r="AC221" s="6" t="s">
        <v>2520</v>
      </c>
    </row>
    <row r="222" spans="1:29" ht="60" x14ac:dyDescent="0.25">
      <c r="A222" t="s">
        <v>915</v>
      </c>
      <c r="B222" s="9" t="s">
        <v>2521</v>
      </c>
      <c r="C222" s="9" t="s">
        <v>1676</v>
      </c>
      <c r="D222">
        <v>2004</v>
      </c>
      <c r="P222" t="s">
        <v>1140</v>
      </c>
      <c r="Q222" t="s">
        <v>1573</v>
      </c>
      <c r="R222" s="6" t="str">
        <f t="shared" si="3"/>
        <v>4G6L5rXAv5opyJXaaJSspR2VMR7eFBhsXQA1k8IjqWQx</v>
      </c>
      <c r="S222" s="6">
        <f>INDEX(allsections[[S]:[Order]],MATCH(P222,allsections[SGUID],0),3)</f>
        <v>19</v>
      </c>
      <c r="T222" s="6">
        <f>INDEX(allsections[[S]:[Order]],MATCH(Q222,allsections[SGUID],0),3)</f>
        <v>1902</v>
      </c>
      <c r="U222" t="str">
        <f>IF(sectionsubsection[[#This Row],[Schon da?]]=1,INDEX(sectionsubsection_download[],MATCH(sectionsubsection[[#This Row],[Title]],sectionsubsection_download[Title],0),6),INDEX(sectionsubsection10[],MATCH(sectionsubsection[[#This Row],[Title]],sectionsubsection10[Title],0),6))</f>
        <v>3dbFdi5Qo6RlC4NEidRfe2</v>
      </c>
      <c r="V222">
        <f>COUNTIF(Z:Z,sectionsubsection[[#This Row],[Title]])</f>
        <v>1</v>
      </c>
      <c r="X222" s="10"/>
      <c r="Y222" s="11"/>
      <c r="Z222" s="6" t="s">
        <v>2522</v>
      </c>
      <c r="AA222" s="6" t="e">
        <f>INDEX(allsections[[S]:[Order]],MATCH(X222,allsections[SGUID],0),3)</f>
        <v>#N/A</v>
      </c>
      <c r="AB222" s="6" t="e">
        <f>INDEX(allsections[[S]:[Order]],MATCH(Y222,allsections[SGUID],0),3)</f>
        <v>#N/A</v>
      </c>
      <c r="AC222" s="11" t="s">
        <v>2523</v>
      </c>
    </row>
    <row r="223" spans="1:29" ht="60" x14ac:dyDescent="0.25">
      <c r="A223" t="s">
        <v>2524</v>
      </c>
      <c r="B223" s="9" t="s">
        <v>2525</v>
      </c>
      <c r="C223" s="9"/>
      <c r="D223">
        <v>2004</v>
      </c>
      <c r="P223" t="s">
        <v>1140</v>
      </c>
      <c r="Q223" t="s">
        <v>1573</v>
      </c>
      <c r="R223" s="6" t="str">
        <f t="shared" si="3"/>
        <v>4G6L5rXAv5opyJXaaJSspR2VMR7eFBhsXQA1k8IjqWQx</v>
      </c>
      <c r="S223" s="6">
        <f>INDEX(allsections[[S]:[Order]],MATCH(P223,allsections[SGUID],0),3)</f>
        <v>19</v>
      </c>
      <c r="T223" s="6">
        <f>INDEX(allsections[[S]:[Order]],MATCH(Q223,allsections[SGUID],0),3)</f>
        <v>1902</v>
      </c>
      <c r="U223" t="str">
        <f>IF(sectionsubsection[[#This Row],[Schon da?]]=1,INDEX(sectionsubsection_download[],MATCH(sectionsubsection[[#This Row],[Title]],sectionsubsection_download[Title],0),6),INDEX(sectionsubsection10[],MATCH(sectionsubsection[[#This Row],[Title]],sectionsubsection10[Title],0),6))</f>
        <v>3dbFdi5Qo6RlC4NEidRfe2</v>
      </c>
      <c r="V223">
        <f>COUNTIF(Z:Z,sectionsubsection[[#This Row],[Title]])</f>
        <v>1</v>
      </c>
      <c r="X223" s="8"/>
      <c r="Y223" s="6"/>
      <c r="Z223" s="6" t="s">
        <v>2526</v>
      </c>
      <c r="AA223" s="6" t="e">
        <f>INDEX(allsections[[S]:[Order]],MATCH(X223,allsections[SGUID],0),3)</f>
        <v>#N/A</v>
      </c>
      <c r="AB223" s="6" t="e">
        <f>INDEX(allsections[[S]:[Order]],MATCH(Y223,allsections[SGUID],0),3)</f>
        <v>#N/A</v>
      </c>
      <c r="AC223" s="6" t="s">
        <v>2527</v>
      </c>
    </row>
    <row r="224" spans="1:29" ht="30" x14ac:dyDescent="0.25">
      <c r="A224" t="s">
        <v>866</v>
      </c>
      <c r="B224" s="9" t="s">
        <v>2528</v>
      </c>
      <c r="C224" s="9" t="s">
        <v>1676</v>
      </c>
      <c r="D224">
        <v>2005</v>
      </c>
      <c r="P224" t="s">
        <v>1140</v>
      </c>
      <c r="Q224" t="s">
        <v>1141</v>
      </c>
      <c r="R224" s="6" t="str">
        <f t="shared" si="3"/>
        <v>4G6L5rXAv5opyJXaaJSspR5mdYYXLIFyNI492xPC4Wrk</v>
      </c>
      <c r="S224" s="6">
        <f>INDEX(allsections[[S]:[Order]],MATCH(P224,allsections[SGUID],0),3)</f>
        <v>19</v>
      </c>
      <c r="T224" s="6">
        <f>INDEX(allsections[[S]:[Order]],MATCH(Q224,allsections[SGUID],0),3)</f>
        <v>1901</v>
      </c>
      <c r="U224" t="str">
        <f>IF(sectionsubsection[[#This Row],[Schon da?]]=1,INDEX(sectionsubsection_download[],MATCH(sectionsubsection[[#This Row],[Title]],sectionsubsection_download[Title],0),6),INDEX(sectionsubsection10[],MATCH(sectionsubsection[[#This Row],[Title]],sectionsubsection10[Title],0),6))</f>
        <v>MfbZ6xSbvl0LIQHCG3HAH</v>
      </c>
      <c r="V224">
        <f>COUNTIF(Z:Z,sectionsubsection[[#This Row],[Title]])</f>
        <v>1</v>
      </c>
      <c r="X224" s="10"/>
      <c r="Y224" s="11"/>
      <c r="Z224" s="6" t="s">
        <v>2529</v>
      </c>
      <c r="AA224" s="6" t="e">
        <f>INDEX(allsections[[S]:[Order]],MATCH(X224,allsections[SGUID],0),3)</f>
        <v>#N/A</v>
      </c>
      <c r="AB224" s="6" t="e">
        <f>INDEX(allsections[[S]:[Order]],MATCH(Y224,allsections[SGUID],0),3)</f>
        <v>#N/A</v>
      </c>
      <c r="AC224" s="11" t="s">
        <v>2530</v>
      </c>
    </row>
    <row r="225" spans="1:29" ht="60" x14ac:dyDescent="0.25">
      <c r="A225" t="s">
        <v>675</v>
      </c>
      <c r="B225" s="9" t="s">
        <v>2531</v>
      </c>
      <c r="C225" s="9" t="s">
        <v>1676</v>
      </c>
      <c r="D225">
        <v>2006</v>
      </c>
      <c r="P225" t="s">
        <v>1140</v>
      </c>
      <c r="Q225" t="s">
        <v>1141</v>
      </c>
      <c r="R225" s="6" t="str">
        <f t="shared" si="3"/>
        <v>4G6L5rXAv5opyJXaaJSspR5mdYYXLIFyNI492xPC4Wrk</v>
      </c>
      <c r="S225" s="6">
        <f>INDEX(allsections[[S]:[Order]],MATCH(P225,allsections[SGUID],0),3)</f>
        <v>19</v>
      </c>
      <c r="T225" s="6">
        <f>INDEX(allsections[[S]:[Order]],MATCH(Q225,allsections[SGUID],0),3)</f>
        <v>1901</v>
      </c>
      <c r="U225" t="str">
        <f>IF(sectionsubsection[[#This Row],[Schon da?]]=1,INDEX(sectionsubsection_download[],MATCH(sectionsubsection[[#This Row],[Title]],sectionsubsection_download[Title],0),6),INDEX(sectionsubsection10[],MATCH(sectionsubsection[[#This Row],[Title]],sectionsubsection10[Title],0),6))</f>
        <v>MfbZ6xSbvl0LIQHCG3HAH</v>
      </c>
      <c r="V225">
        <f>COUNTIF(Z:Z,sectionsubsection[[#This Row],[Title]])</f>
        <v>1</v>
      </c>
      <c r="X225" s="8"/>
      <c r="Y225" s="6"/>
      <c r="Z225" s="6" t="s">
        <v>2532</v>
      </c>
      <c r="AA225" s="6" t="e">
        <f>INDEX(allsections[[S]:[Order]],MATCH(X225,allsections[SGUID],0),3)</f>
        <v>#N/A</v>
      </c>
      <c r="AB225" s="6" t="e">
        <f>INDEX(allsections[[S]:[Order]],MATCH(Y225,allsections[SGUID],0),3)</f>
        <v>#N/A</v>
      </c>
      <c r="AC225" s="6" t="s">
        <v>2533</v>
      </c>
    </row>
    <row r="226" spans="1:29" ht="30" x14ac:dyDescent="0.25">
      <c r="A226" t="s">
        <v>682</v>
      </c>
      <c r="B226" s="9" t="s">
        <v>2534</v>
      </c>
      <c r="C226" s="9" t="s">
        <v>1676</v>
      </c>
      <c r="D226">
        <v>2007</v>
      </c>
      <c r="P226" t="s">
        <v>364</v>
      </c>
      <c r="Q226" t="s">
        <v>682</v>
      </c>
      <c r="R226" s="6" t="str">
        <f t="shared" si="3"/>
        <v>4pvzWZLf4r0AsvpuWuoYAC4Zl4dLXiCmXFVqnsslPb0x</v>
      </c>
      <c r="S226" s="6">
        <f>INDEX(allsections[[S]:[Order]],MATCH(P226,allsections[SGUID],0),3)</f>
        <v>20</v>
      </c>
      <c r="T226" s="6">
        <f>INDEX(allsections[[S]:[Order]],MATCH(Q226,allsections[SGUID],0),3)</f>
        <v>2007</v>
      </c>
      <c r="U226" t="str">
        <f>IF(sectionsubsection[[#This Row],[Schon da?]]=1,INDEX(sectionsubsection_download[],MATCH(sectionsubsection[[#This Row],[Title]],sectionsubsection_download[Title],0),6),INDEX(sectionsubsection10[],MATCH(sectionsubsection[[#This Row],[Title]],sectionsubsection10[Title],0),6))</f>
        <v>vjS57MJ5nsSkYmlRxSwbF</v>
      </c>
      <c r="V226">
        <f>COUNTIF(Z:Z,sectionsubsection[[#This Row],[Title]])</f>
        <v>1</v>
      </c>
      <c r="X226" s="10"/>
      <c r="Y226" s="11"/>
      <c r="Z226" s="6" t="s">
        <v>2535</v>
      </c>
      <c r="AA226" s="6" t="e">
        <f>INDEX(allsections[[S]:[Order]],MATCH(X226,allsections[SGUID],0),3)</f>
        <v>#N/A</v>
      </c>
      <c r="AB226" s="6" t="e">
        <f>INDEX(allsections[[S]:[Order]],MATCH(Y226,allsections[SGUID],0),3)</f>
        <v>#N/A</v>
      </c>
      <c r="AC226" s="11" t="s">
        <v>2536</v>
      </c>
    </row>
    <row r="227" spans="1:29" ht="120" x14ac:dyDescent="0.25">
      <c r="A227" t="s">
        <v>756</v>
      </c>
      <c r="B227" s="9" t="s">
        <v>2537</v>
      </c>
      <c r="C227" s="9" t="s">
        <v>2538</v>
      </c>
      <c r="D227">
        <v>2008</v>
      </c>
      <c r="P227" t="s">
        <v>523</v>
      </c>
      <c r="Q227" t="s">
        <v>549</v>
      </c>
      <c r="R227" s="6" t="str">
        <f t="shared" si="3"/>
        <v>6inH5pgUJeX8hyB3EYnjvL4WvVgaj0DmqytcECbsfj85</v>
      </c>
      <c r="S227" s="6">
        <f>INDEX(allsections[[S]:[Order]],MATCH(P227,allsections[SGUID],0),3)</f>
        <v>22</v>
      </c>
      <c r="T227" s="6">
        <f>INDEX(allsections[[S]:[Order]],MATCH(Q227,allsections[SGUID],0),3)</f>
        <v>2203</v>
      </c>
      <c r="U227" t="str">
        <f>IF(sectionsubsection[[#This Row],[Schon da?]]=1,INDEX(sectionsubsection_download[],MATCH(sectionsubsection[[#This Row],[Title]],sectionsubsection_download[Title],0),6),INDEX(sectionsubsection10[],MATCH(sectionsubsection[[#This Row],[Title]],sectionsubsection10[Title],0),6))</f>
        <v>LBOB0pVTmEHC3zp2yT9uB</v>
      </c>
      <c r="V227">
        <f>COUNTIF(Z:Z,sectionsubsection[[#This Row],[Title]])</f>
        <v>1</v>
      </c>
      <c r="X227" s="8"/>
      <c r="Y227" s="6"/>
      <c r="Z227" s="6" t="s">
        <v>2539</v>
      </c>
      <c r="AA227" s="6" t="e">
        <f>INDEX(allsections[[S]:[Order]],MATCH(X227,allsections[SGUID],0),3)</f>
        <v>#N/A</v>
      </c>
      <c r="AB227" s="6" t="e">
        <f>INDEX(allsections[[S]:[Order]],MATCH(Y227,allsections[SGUID],0),3)</f>
        <v>#N/A</v>
      </c>
      <c r="AC227" s="6" t="s">
        <v>2540</v>
      </c>
    </row>
    <row r="228" spans="1:29" ht="75" x14ac:dyDescent="0.25">
      <c r="A228" t="s">
        <v>701</v>
      </c>
      <c r="B228" s="9" t="s">
        <v>2541</v>
      </c>
      <c r="C228" s="9" t="s">
        <v>1676</v>
      </c>
      <c r="D228">
        <v>2009</v>
      </c>
      <c r="P228" t="s">
        <v>1646</v>
      </c>
      <c r="Q228" t="s">
        <v>59</v>
      </c>
      <c r="R228" s="6" t="str">
        <f t="shared" si="3"/>
        <v>6NkzRvY2LtIEq9u93VYbsg5TvyR0UgB0EOmnMkFaZftX</v>
      </c>
      <c r="S228" s="6">
        <f>INDEX(allsections[[S]:[Order]],MATCH(P228,allsections[SGUID],0),3)</f>
        <v>23</v>
      </c>
      <c r="T228" s="6">
        <f>INDEX(allsections[[S]:[Order]],MATCH(Q228,allsections[SGUID],0),3)</f>
        <v>0</v>
      </c>
      <c r="U228" t="str">
        <f>IF(sectionsubsection[[#This Row],[Schon da?]]=1,INDEX(sectionsubsection_download[],MATCH(sectionsubsection[[#This Row],[Title]],sectionsubsection_download[Title],0),6),INDEX(sectionsubsection10[],MATCH(sectionsubsection[[#This Row],[Title]],sectionsubsection10[Title],0),6))</f>
        <v>5uCJ7ub4A2ZDh3r7ebhDDD</v>
      </c>
      <c r="V228">
        <f>COUNTIF(Z:Z,sectionsubsection[[#This Row],[Title]])</f>
        <v>1</v>
      </c>
      <c r="X228" s="10"/>
      <c r="Y228" s="11"/>
      <c r="Z228" s="6" t="s">
        <v>2542</v>
      </c>
      <c r="AA228" s="6" t="e">
        <f>INDEX(allsections[[S]:[Order]],MATCH(X228,allsections[SGUID],0),3)</f>
        <v>#N/A</v>
      </c>
      <c r="AB228" s="6" t="e">
        <f>INDEX(allsections[[S]:[Order]],MATCH(Y228,allsections[SGUID],0),3)</f>
        <v>#N/A</v>
      </c>
      <c r="AC228" s="11" t="s">
        <v>2543</v>
      </c>
    </row>
    <row r="229" spans="1:29" x14ac:dyDescent="0.25">
      <c r="A229" t="s">
        <v>2544</v>
      </c>
      <c r="B229" t="s">
        <v>2545</v>
      </c>
      <c r="C229" s="9" t="s">
        <v>1676</v>
      </c>
      <c r="D229">
        <v>2201</v>
      </c>
      <c r="P229" t="s">
        <v>364</v>
      </c>
      <c r="Q229" t="s">
        <v>756</v>
      </c>
      <c r="R229" s="6" t="str">
        <f t="shared" si="3"/>
        <v>4pvzWZLf4r0AsvpuWuoYAC12xtoMmsI7QQenkWEVMZAu</v>
      </c>
      <c r="S229" s="6">
        <f>INDEX(allsections[[S]:[Order]],MATCH(P229,allsections[SGUID],0),3)</f>
        <v>20</v>
      </c>
      <c r="T229" s="6">
        <f>INDEX(allsections[[S]:[Order]],MATCH(Q229,allsections[SGUID],0),3)</f>
        <v>2008</v>
      </c>
      <c r="U229" t="str">
        <f>IF(sectionsubsection[[#This Row],[Schon da?]]=1,INDEX(sectionsubsection_download[],MATCH(sectionsubsection[[#This Row],[Title]],sectionsubsection_download[Title],0),6),INDEX(sectionsubsection10[],MATCH(sectionsubsection[[#This Row],[Title]],sectionsubsection10[Title],0),6))</f>
        <v>6Nj4cfV6ylPpCa0EI9BKKW</v>
      </c>
      <c r="V229">
        <f>COUNTIF(Z:Z,sectionsubsection[[#This Row],[Title]])</f>
        <v>1</v>
      </c>
      <c r="X229" s="8"/>
      <c r="Y229" s="6"/>
      <c r="Z229" s="6" t="s">
        <v>2546</v>
      </c>
      <c r="AA229" s="6" t="e">
        <f>INDEX(allsections[[S]:[Order]],MATCH(X229,allsections[SGUID],0),3)</f>
        <v>#N/A</v>
      </c>
      <c r="AB229" s="6" t="e">
        <f>INDEX(allsections[[S]:[Order]],MATCH(Y229,allsections[SGUID],0),3)</f>
        <v>#N/A</v>
      </c>
      <c r="AC229" s="6" t="s">
        <v>2547</v>
      </c>
    </row>
    <row r="230" spans="1:29" ht="30" x14ac:dyDescent="0.25">
      <c r="A230" t="s">
        <v>524</v>
      </c>
      <c r="B230" s="9" t="s">
        <v>2548</v>
      </c>
      <c r="C230" s="9" t="s">
        <v>1676</v>
      </c>
      <c r="D230">
        <v>2201</v>
      </c>
      <c r="P230" t="s">
        <v>1331</v>
      </c>
      <c r="Q230" t="s">
        <v>1332</v>
      </c>
      <c r="R230" s="6" t="str">
        <f t="shared" si="3"/>
        <v>3jqGVv62GBsd8KJSjIWQ7X5SgdbGCqfnJhgVdCZaO52C</v>
      </c>
      <c r="S230" s="6">
        <f>INDEX(allsections[[S]:[Order]],MATCH(P230,allsections[SGUID],0),3)</f>
        <v>6</v>
      </c>
      <c r="T230" s="6">
        <f>INDEX(allsections[[S]:[Order]],MATCH(Q230,allsections[SGUID],0),3)</f>
        <v>604</v>
      </c>
      <c r="U230" t="str">
        <f>IF(sectionsubsection[[#This Row],[Schon da?]]=1,INDEX(sectionsubsection_download[],MATCH(sectionsubsection[[#This Row],[Title]],sectionsubsection_download[Title],0),6),INDEX(sectionsubsection10[],MATCH(sectionsubsection[[#This Row],[Title]],sectionsubsection10[Title],0),6))</f>
        <v>5zXPfhwhAd1IOsIeHeU5CM</v>
      </c>
      <c r="V230">
        <f>COUNTIF(Z:Z,sectionsubsection[[#This Row],[Title]])</f>
        <v>1</v>
      </c>
      <c r="X230" s="10"/>
      <c r="Y230" s="11"/>
      <c r="Z230" s="6" t="s">
        <v>2549</v>
      </c>
      <c r="AA230" s="6" t="e">
        <f>INDEX(allsections[[S]:[Order]],MATCH(X230,allsections[SGUID],0),3)</f>
        <v>#N/A</v>
      </c>
      <c r="AB230" s="6" t="e">
        <f>INDEX(allsections[[S]:[Order]],MATCH(Y230,allsections[SGUID],0),3)</f>
        <v>#N/A</v>
      </c>
      <c r="AC230" s="11" t="s">
        <v>2550</v>
      </c>
    </row>
    <row r="231" spans="1:29" ht="105" x14ac:dyDescent="0.25">
      <c r="A231" t="s">
        <v>2551</v>
      </c>
      <c r="B231" s="9" t="s">
        <v>2552</v>
      </c>
      <c r="C231" s="9"/>
      <c r="D231">
        <v>2201</v>
      </c>
      <c r="P231" t="s">
        <v>1331</v>
      </c>
      <c r="Q231" t="s">
        <v>1332</v>
      </c>
      <c r="R231" s="6" t="str">
        <f t="shared" si="3"/>
        <v>3jqGVv62GBsd8KJSjIWQ7X5SgdbGCqfnJhgVdCZaO52C</v>
      </c>
      <c r="S231" s="6">
        <f>INDEX(allsections[[S]:[Order]],MATCH(P231,allsections[SGUID],0),3)</f>
        <v>6</v>
      </c>
      <c r="T231" s="6">
        <f>INDEX(allsections[[S]:[Order]],MATCH(Q231,allsections[SGUID],0),3)</f>
        <v>604</v>
      </c>
      <c r="U231" t="str">
        <f>IF(sectionsubsection[[#This Row],[Schon da?]]=1,INDEX(sectionsubsection_download[],MATCH(sectionsubsection[[#This Row],[Title]],sectionsubsection_download[Title],0),6),INDEX(sectionsubsection10[],MATCH(sectionsubsection[[#This Row],[Title]],sectionsubsection10[Title],0),6))</f>
        <v>5zXPfhwhAd1IOsIeHeU5CM</v>
      </c>
      <c r="V231">
        <f>COUNTIF(Z:Z,sectionsubsection[[#This Row],[Title]])</f>
        <v>1</v>
      </c>
      <c r="X231" s="8"/>
      <c r="Y231" s="6"/>
      <c r="Z231" s="6" t="s">
        <v>2553</v>
      </c>
      <c r="AA231" s="6" t="e">
        <f>INDEX(allsections[[S]:[Order]],MATCH(X231,allsections[SGUID],0),3)</f>
        <v>#N/A</v>
      </c>
      <c r="AB231" s="6" t="e">
        <f>INDEX(allsections[[S]:[Order]],MATCH(Y231,allsections[SGUID],0),3)</f>
        <v>#N/A</v>
      </c>
      <c r="AC231" s="6" t="s">
        <v>2554</v>
      </c>
    </row>
    <row r="232" spans="1:29" x14ac:dyDescent="0.25">
      <c r="A232" t="s">
        <v>2555</v>
      </c>
      <c r="B232" t="s">
        <v>2556</v>
      </c>
      <c r="C232" s="9" t="s">
        <v>1676</v>
      </c>
      <c r="D232">
        <v>2202</v>
      </c>
      <c r="P232" t="s">
        <v>66</v>
      </c>
      <c r="Q232" t="s">
        <v>267</v>
      </c>
      <c r="R232" s="6" t="str">
        <f t="shared" si="3"/>
        <v>2jUiyLvMOWJh04zKpLzls84owgIkC6nXLa7lsm0MrLOO</v>
      </c>
      <c r="S232" s="6">
        <f>INDEX(allsections[[S]:[Order]],MATCH(P232,allsections[SGUID],0),3)</f>
        <v>4</v>
      </c>
      <c r="T232" s="6">
        <f>INDEX(allsections[[S]:[Order]],MATCH(Q232,allsections[SGUID],0),3)</f>
        <v>401</v>
      </c>
      <c r="U232" t="str">
        <f>IF(sectionsubsection[[#This Row],[Schon da?]]=1,INDEX(sectionsubsection_download[],MATCH(sectionsubsection[[#This Row],[Title]],sectionsubsection_download[Title],0),6),INDEX(sectionsubsection10[],MATCH(sectionsubsection[[#This Row],[Title]],sectionsubsection10[Title],0),6))</f>
        <v>2nIFvbGDtVjetX4bSd1ieY</v>
      </c>
      <c r="V232">
        <f>COUNTIF(Z:Z,sectionsubsection[[#This Row],[Title]])</f>
        <v>1</v>
      </c>
      <c r="X232" s="10"/>
      <c r="Y232" s="11"/>
      <c r="Z232" s="6" t="s">
        <v>2557</v>
      </c>
      <c r="AA232" s="6" t="e">
        <f>INDEX(allsections[[S]:[Order]],MATCH(X232,allsections[SGUID],0),3)</f>
        <v>#N/A</v>
      </c>
      <c r="AB232" s="6" t="e">
        <f>INDEX(allsections[[S]:[Order]],MATCH(Y232,allsections[SGUID],0),3)</f>
        <v>#N/A</v>
      </c>
      <c r="AC232" s="11" t="s">
        <v>2558</v>
      </c>
    </row>
    <row r="233" spans="1:29" ht="45" x14ac:dyDescent="0.25">
      <c r="A233" t="s">
        <v>638</v>
      </c>
      <c r="B233" s="9" t="s">
        <v>2559</v>
      </c>
      <c r="C233" s="9" t="s">
        <v>1676</v>
      </c>
      <c r="D233">
        <v>2202</v>
      </c>
      <c r="P233" t="s">
        <v>66</v>
      </c>
      <c r="Q233" t="s">
        <v>67</v>
      </c>
      <c r="R233" s="6" t="str">
        <f t="shared" si="3"/>
        <v>2jUiyLvMOWJh04zKpLzls857CpNqy9lJZPIEGl3cpn84</v>
      </c>
      <c r="S233" s="6">
        <f>INDEX(allsections[[S]:[Order]],MATCH(P233,allsections[SGUID],0),3)</f>
        <v>4</v>
      </c>
      <c r="T233" s="6">
        <f>INDEX(allsections[[S]:[Order]],MATCH(Q233,allsections[SGUID],0),3)</f>
        <v>402</v>
      </c>
      <c r="U233" t="str">
        <f>IF(sectionsubsection[[#This Row],[Schon da?]]=1,INDEX(sectionsubsection_download[],MATCH(sectionsubsection[[#This Row],[Title]],sectionsubsection_download[Title],0),6),INDEX(sectionsubsection10[],MATCH(sectionsubsection[[#This Row],[Title]],sectionsubsection10[Title],0),6))</f>
        <v>3C1zcoZhmW10RikKo66Omx</v>
      </c>
      <c r="V233">
        <f>COUNTIF(Z:Z,sectionsubsection[[#This Row],[Title]])</f>
        <v>1</v>
      </c>
      <c r="X233" s="8"/>
      <c r="Y233" s="6"/>
      <c r="Z233" s="6" t="s">
        <v>2560</v>
      </c>
      <c r="AA233" s="6" t="e">
        <f>INDEX(allsections[[S]:[Order]],MATCH(X233,allsections[SGUID],0),3)</f>
        <v>#N/A</v>
      </c>
      <c r="AB233" s="6" t="e">
        <f>INDEX(allsections[[S]:[Order]],MATCH(Y233,allsections[SGUID],0),3)</f>
        <v>#N/A</v>
      </c>
      <c r="AC233" s="6" t="s">
        <v>2561</v>
      </c>
    </row>
    <row r="234" spans="1:29" ht="135" x14ac:dyDescent="0.25">
      <c r="A234" t="s">
        <v>2562</v>
      </c>
      <c r="B234" s="9" t="s">
        <v>2563</v>
      </c>
      <c r="C234" s="9"/>
      <c r="D234">
        <v>2202</v>
      </c>
      <c r="P234" t="s">
        <v>393</v>
      </c>
      <c r="Q234" t="s">
        <v>59</v>
      </c>
      <c r="R234" s="6" t="str">
        <f t="shared" si="3"/>
        <v>2PY4EEd6KbBqNYrQrNPBD45TvyR0UgB0EOmnMkFaZftX</v>
      </c>
      <c r="S234" s="6">
        <f>INDEX(allsections[[S]:[Order]],MATCH(P234,allsections[SGUID],0),3)</f>
        <v>3</v>
      </c>
      <c r="T234" s="6">
        <f>INDEX(allsections[[S]:[Order]],MATCH(Q234,allsections[SGUID],0),3)</f>
        <v>0</v>
      </c>
      <c r="U234" t="str">
        <f>IF(sectionsubsection[[#This Row],[Schon da?]]=1,INDEX(sectionsubsection_download[],MATCH(sectionsubsection[[#This Row],[Title]],sectionsubsection_download[Title],0),6),INDEX(sectionsubsection10[],MATCH(sectionsubsection[[#This Row],[Title]],sectionsubsection10[Title],0),6))</f>
        <v>39Hes98vGzeLAvKkKTawVO</v>
      </c>
      <c r="V234">
        <f>COUNTIF(Z:Z,sectionsubsection[[#This Row],[Title]])</f>
        <v>1</v>
      </c>
      <c r="X234" s="10"/>
      <c r="Y234" s="11"/>
      <c r="Z234" s="6" t="s">
        <v>2564</v>
      </c>
      <c r="AA234" s="6" t="e">
        <f>INDEX(allsections[[S]:[Order]],MATCH(X234,allsections[SGUID],0),3)</f>
        <v>#N/A</v>
      </c>
      <c r="AB234" s="6" t="e">
        <f>INDEX(allsections[[S]:[Order]],MATCH(Y234,allsections[SGUID],0),3)</f>
        <v>#N/A</v>
      </c>
      <c r="AC234" s="11" t="s">
        <v>2565</v>
      </c>
    </row>
    <row r="235" spans="1:29" x14ac:dyDescent="0.25">
      <c r="A235" t="s">
        <v>2566</v>
      </c>
      <c r="B235" t="s">
        <v>2567</v>
      </c>
      <c r="C235" s="9" t="s">
        <v>1676</v>
      </c>
      <c r="D235">
        <v>2203</v>
      </c>
      <c r="P235" t="s">
        <v>393</v>
      </c>
      <c r="Q235" t="s">
        <v>59</v>
      </c>
      <c r="R235" s="6" t="str">
        <f t="shared" si="3"/>
        <v>2PY4EEd6KbBqNYrQrNPBD45TvyR0UgB0EOmnMkFaZftX</v>
      </c>
      <c r="S235" s="6">
        <f>INDEX(allsections[[S]:[Order]],MATCH(P235,allsections[SGUID],0),3)</f>
        <v>3</v>
      </c>
      <c r="T235" s="6">
        <f>INDEX(allsections[[S]:[Order]],MATCH(Q235,allsections[SGUID],0),3)</f>
        <v>0</v>
      </c>
      <c r="U235" t="str">
        <f>IF(sectionsubsection[[#This Row],[Schon da?]]=1,INDEX(sectionsubsection_download[],MATCH(sectionsubsection[[#This Row],[Title]],sectionsubsection_download[Title],0),6),INDEX(sectionsubsection10[],MATCH(sectionsubsection[[#This Row],[Title]],sectionsubsection10[Title],0),6))</f>
        <v>39Hes98vGzeLAvKkKTawVO</v>
      </c>
      <c r="V235">
        <f>COUNTIF(Z:Z,sectionsubsection[[#This Row],[Title]])</f>
        <v>1</v>
      </c>
      <c r="X235" s="8"/>
      <c r="Y235" s="6"/>
      <c r="Z235" s="6" t="s">
        <v>2568</v>
      </c>
      <c r="AA235" s="6" t="e">
        <f>INDEX(allsections[[S]:[Order]],MATCH(X235,allsections[SGUID],0),3)</f>
        <v>#N/A</v>
      </c>
      <c r="AB235" s="6" t="e">
        <f>INDEX(allsections[[S]:[Order]],MATCH(Y235,allsections[SGUID],0),3)</f>
        <v>#N/A</v>
      </c>
      <c r="AC235" s="6" t="s">
        <v>2569</v>
      </c>
    </row>
    <row r="236" spans="1:29" ht="90" x14ac:dyDescent="0.25">
      <c r="A236" t="s">
        <v>549</v>
      </c>
      <c r="B236" s="9" t="s">
        <v>2570</v>
      </c>
      <c r="C236" s="9" t="s">
        <v>1676</v>
      </c>
      <c r="D236">
        <v>2203</v>
      </c>
      <c r="P236" t="s">
        <v>386</v>
      </c>
      <c r="Q236" t="s">
        <v>59</v>
      </c>
      <c r="R236" s="6" t="str">
        <f t="shared" si="3"/>
        <v>78lhTFJm2kvuowgAOftnD05TvyR0UgB0EOmnMkFaZftX</v>
      </c>
      <c r="S236" s="6">
        <f>INDEX(allsections[[S]:[Order]],MATCH(P236,allsections[SGUID],0),3)</f>
        <v>16</v>
      </c>
      <c r="T236" s="6">
        <f>INDEX(allsections[[S]:[Order]],MATCH(Q236,allsections[SGUID],0),3)</f>
        <v>0</v>
      </c>
      <c r="U236" t="str">
        <f>IF(sectionsubsection[[#This Row],[Schon da?]]=1,INDEX(sectionsubsection_download[],MATCH(sectionsubsection[[#This Row],[Title]],sectionsubsection_download[Title],0),6),INDEX(sectionsubsection10[],MATCH(sectionsubsection[[#This Row],[Title]],sectionsubsection10[Title],0),6))</f>
        <v>3HkHCaJAY8U3Pyyr510VNm</v>
      </c>
      <c r="V236">
        <f>COUNTIF(Z:Z,sectionsubsection[[#This Row],[Title]])</f>
        <v>1</v>
      </c>
      <c r="X236" s="10"/>
      <c r="Y236" s="11"/>
      <c r="Z236" s="6" t="s">
        <v>2571</v>
      </c>
      <c r="AA236" s="6" t="e">
        <f>INDEX(allsections[[S]:[Order]],MATCH(X236,allsections[SGUID],0),3)</f>
        <v>#N/A</v>
      </c>
      <c r="AB236" s="6" t="e">
        <f>INDEX(allsections[[S]:[Order]],MATCH(Y236,allsections[SGUID],0),3)</f>
        <v>#N/A</v>
      </c>
      <c r="AC236" s="11" t="s">
        <v>2572</v>
      </c>
    </row>
    <row r="237" spans="1:29" ht="165" x14ac:dyDescent="0.25">
      <c r="A237" t="s">
        <v>2573</v>
      </c>
      <c r="B237" s="9" t="s">
        <v>2574</v>
      </c>
      <c r="C237" s="9"/>
      <c r="D237">
        <v>2203</v>
      </c>
      <c r="P237" t="s">
        <v>386</v>
      </c>
      <c r="Q237" t="s">
        <v>59</v>
      </c>
      <c r="R237" s="6" t="str">
        <f t="shared" si="3"/>
        <v>78lhTFJm2kvuowgAOftnD05TvyR0UgB0EOmnMkFaZftX</v>
      </c>
      <c r="S237" s="6">
        <f>INDEX(allsections[[S]:[Order]],MATCH(P237,allsections[SGUID],0),3)</f>
        <v>16</v>
      </c>
      <c r="T237" s="6">
        <f>INDEX(allsections[[S]:[Order]],MATCH(Q237,allsections[SGUID],0),3)</f>
        <v>0</v>
      </c>
      <c r="U237" t="str">
        <f>IF(sectionsubsection[[#This Row],[Schon da?]]=1,INDEX(sectionsubsection_download[],MATCH(sectionsubsection[[#This Row],[Title]],sectionsubsection_download[Title],0),6),INDEX(sectionsubsection10[],MATCH(sectionsubsection[[#This Row],[Title]],sectionsubsection10[Title],0),6))</f>
        <v>3HkHCaJAY8U3Pyyr510VNm</v>
      </c>
      <c r="V237">
        <f>COUNTIF(Z:Z,sectionsubsection[[#This Row],[Title]])</f>
        <v>1</v>
      </c>
      <c r="X237" s="8"/>
      <c r="Y237" s="6"/>
      <c r="Z237" s="6" t="s">
        <v>2575</v>
      </c>
      <c r="AA237" s="6" t="e">
        <f>INDEX(allsections[[S]:[Order]],MATCH(X237,allsections[SGUID],0),3)</f>
        <v>#N/A</v>
      </c>
      <c r="AB237" s="6" t="e">
        <f>INDEX(allsections[[S]:[Order]],MATCH(Y237,allsections[SGUID],0),3)</f>
        <v>#N/A</v>
      </c>
      <c r="AC237" s="6" t="s">
        <v>2576</v>
      </c>
    </row>
    <row r="238" spans="1:29" ht="105" x14ac:dyDescent="0.25">
      <c r="A238" t="s">
        <v>595</v>
      </c>
      <c r="B238" s="9" t="s">
        <v>2577</v>
      </c>
      <c r="C238" s="9" t="s">
        <v>1676</v>
      </c>
      <c r="D238">
        <v>2401</v>
      </c>
      <c r="P238" t="s">
        <v>457</v>
      </c>
      <c r="Q238" t="s">
        <v>59</v>
      </c>
      <c r="R238" s="6" t="str">
        <f t="shared" si="3"/>
        <v>7EkiTjscQQ9YBuIWe6RZFk5TvyR0UgB0EOmnMkFaZftX</v>
      </c>
      <c r="S238" s="6">
        <f>INDEX(allsections[[S]:[Order]],MATCH(P238,allsections[SGUID],0),3)</f>
        <v>10</v>
      </c>
      <c r="T238" s="6">
        <f>INDEX(allsections[[S]:[Order]],MATCH(Q238,allsections[SGUID],0),3)</f>
        <v>0</v>
      </c>
      <c r="U238" t="str">
        <f>IF(sectionsubsection[[#This Row],[Schon da?]]=1,INDEX(sectionsubsection_download[],MATCH(sectionsubsection[[#This Row],[Title]],sectionsubsection_download[Title],0),6),INDEX(sectionsubsection10[],MATCH(sectionsubsection[[#This Row],[Title]],sectionsubsection10[Title],0),6))</f>
        <v>6Zw0pPyeSgJ417YfAqafgC</v>
      </c>
      <c r="V238">
        <f>COUNTIF(Z:Z,sectionsubsection[[#This Row],[Title]])</f>
        <v>1</v>
      </c>
      <c r="X238" s="10"/>
      <c r="Y238" s="11"/>
      <c r="Z238" s="6" t="s">
        <v>2578</v>
      </c>
      <c r="AA238" s="6" t="e">
        <f>INDEX(allsections[[S]:[Order]],MATCH(X238,allsections[SGUID],0),3)</f>
        <v>#N/A</v>
      </c>
      <c r="AB238" s="6" t="e">
        <f>INDEX(allsections[[S]:[Order]],MATCH(Y238,allsections[SGUID],0),3)</f>
        <v>#N/A</v>
      </c>
      <c r="AC238" s="11" t="s">
        <v>2579</v>
      </c>
    </row>
    <row r="239" spans="1:29" ht="105" x14ac:dyDescent="0.25">
      <c r="A239" t="s">
        <v>557</v>
      </c>
      <c r="B239" s="9" t="s">
        <v>2580</v>
      </c>
      <c r="C239" s="9" t="s">
        <v>1676</v>
      </c>
      <c r="D239">
        <v>2402</v>
      </c>
      <c r="P239" t="s">
        <v>478</v>
      </c>
      <c r="Q239" t="s">
        <v>59</v>
      </c>
      <c r="R239" s="6" t="str">
        <f t="shared" si="3"/>
        <v>5HjMxha5zh3JmCKzoQNaGT5TvyR0UgB0EOmnMkFaZftX</v>
      </c>
      <c r="S239" s="6">
        <f>INDEX(allsections[[S]:[Order]],MATCH(P239,allsections[SGUID],0),3)</f>
        <v>17</v>
      </c>
      <c r="T239" s="6">
        <f>INDEX(allsections[[S]:[Order]],MATCH(Q239,allsections[SGUID],0),3)</f>
        <v>0</v>
      </c>
      <c r="U239" t="str">
        <f>IF(sectionsubsection[[#This Row],[Schon da?]]=1,INDEX(sectionsubsection_download[],MATCH(sectionsubsection[[#This Row],[Title]],sectionsubsection_download[Title],0),6),INDEX(sectionsubsection10[],MATCH(sectionsubsection[[#This Row],[Title]],sectionsubsection10[Title],0),6))</f>
        <v>4rPb6aRnjT1RlOidzZW8NT</v>
      </c>
      <c r="V239">
        <f>COUNTIF(Z:Z,sectionsubsection[[#This Row],[Title]])</f>
        <v>1</v>
      </c>
      <c r="X239" s="8"/>
      <c r="Y239" s="6"/>
      <c r="Z239" s="6" t="s">
        <v>2581</v>
      </c>
      <c r="AA239" s="6" t="e">
        <f>INDEX(allsections[[S]:[Order]],MATCH(X239,allsections[SGUID],0),3)</f>
        <v>#N/A</v>
      </c>
      <c r="AB239" s="6" t="e">
        <f>INDEX(allsections[[S]:[Order]],MATCH(Y239,allsections[SGUID],0),3)</f>
        <v>#N/A</v>
      </c>
      <c r="AC239" s="6" t="s">
        <v>2582</v>
      </c>
    </row>
    <row r="240" spans="1:29" ht="270" x14ac:dyDescent="0.25">
      <c r="A240" t="s">
        <v>50</v>
      </c>
      <c r="B240" s="9" t="s">
        <v>2583</v>
      </c>
      <c r="C240" s="9" t="s">
        <v>2584</v>
      </c>
      <c r="D240">
        <v>2501</v>
      </c>
      <c r="P240" t="s">
        <v>372</v>
      </c>
      <c r="Q240" t="s">
        <v>59</v>
      </c>
      <c r="R240" s="6" t="str">
        <f t="shared" si="3"/>
        <v>6GF3xiweshSSrjhesMZt6f5TvyR0UgB0EOmnMkFaZftX</v>
      </c>
      <c r="S240" s="6">
        <f>INDEX(allsections[[S]:[Order]],MATCH(P240,allsections[SGUID],0),3)</f>
        <v>2</v>
      </c>
      <c r="T240" s="6">
        <f>INDEX(allsections[[S]:[Order]],MATCH(Q240,allsections[SGUID],0),3)</f>
        <v>0</v>
      </c>
      <c r="U240" t="str">
        <f>IF(sectionsubsection[[#This Row],[Schon da?]]=1,INDEX(sectionsubsection_download[],MATCH(sectionsubsection[[#This Row],[Title]],sectionsubsection_download[Title],0),6),INDEX(sectionsubsection10[],MATCH(sectionsubsection[[#This Row],[Title]],sectionsubsection10[Title],0),6))</f>
        <v>5cdB0Hk0HWWPoe36r10cTG</v>
      </c>
      <c r="V240">
        <f>COUNTIF(Z:Z,sectionsubsection[[#This Row],[Title]])</f>
        <v>1</v>
      </c>
      <c r="X240" s="10"/>
      <c r="Y240" s="11"/>
      <c r="Z240" s="6" t="s">
        <v>2585</v>
      </c>
      <c r="AA240" s="6" t="e">
        <f>INDEX(allsections[[S]:[Order]],MATCH(X240,allsections[SGUID],0),3)</f>
        <v>#N/A</v>
      </c>
      <c r="AB240" s="6" t="e">
        <f>INDEX(allsections[[S]:[Order]],MATCH(Y240,allsections[SGUID],0),3)</f>
        <v>#N/A</v>
      </c>
      <c r="AC240" s="11" t="s">
        <v>2586</v>
      </c>
    </row>
    <row r="241" spans="1:29" ht="180" x14ac:dyDescent="0.25">
      <c r="A241" t="s">
        <v>431</v>
      </c>
      <c r="B241" s="9" t="s">
        <v>2587</v>
      </c>
      <c r="C241" s="9" t="s">
        <v>1676</v>
      </c>
      <c r="D241">
        <v>2502</v>
      </c>
      <c r="P241" t="s">
        <v>379</v>
      </c>
      <c r="Q241" t="s">
        <v>59</v>
      </c>
      <c r="R241" s="6" t="str">
        <f t="shared" si="3"/>
        <v>MyNM2sLtxWP06FudRhDir5TvyR0UgB0EOmnMkFaZftX</v>
      </c>
      <c r="S241" s="6">
        <f>INDEX(allsections[[S]:[Order]],MATCH(P241,allsections[SGUID],0),3)</f>
        <v>15</v>
      </c>
      <c r="T241" s="6">
        <f>INDEX(allsections[[S]:[Order]],MATCH(Q241,allsections[SGUID],0),3)</f>
        <v>0</v>
      </c>
      <c r="U241" t="str">
        <f>IF(sectionsubsection[[#This Row],[Schon da?]]=1,INDEX(sectionsubsection_download[],MATCH(sectionsubsection[[#This Row],[Title]],sectionsubsection_download[Title],0),6),INDEX(sectionsubsection10[],MATCH(sectionsubsection[[#This Row],[Title]],sectionsubsection10[Title],0),6))</f>
        <v>3TZ8Abr9rBhG4b2REuJghw</v>
      </c>
      <c r="V241">
        <f>COUNTIF(Z:Z,sectionsubsection[[#This Row],[Title]])</f>
        <v>1</v>
      </c>
      <c r="X241" s="8"/>
      <c r="Y241" s="6"/>
      <c r="Z241" s="6" t="s">
        <v>2588</v>
      </c>
      <c r="AA241" s="6" t="e">
        <f>INDEX(allsections[[S]:[Order]],MATCH(X241,allsections[SGUID],0),3)</f>
        <v>#N/A</v>
      </c>
      <c r="AB241" s="6" t="e">
        <f>INDEX(allsections[[S]:[Order]],MATCH(Y241,allsections[SGUID],0),3)</f>
        <v>#N/A</v>
      </c>
      <c r="AC241" s="6" t="s">
        <v>2589</v>
      </c>
    </row>
    <row r="242" spans="1:29" ht="90" x14ac:dyDescent="0.25">
      <c r="A242" t="s">
        <v>444</v>
      </c>
      <c r="B242" s="9" t="s">
        <v>2590</v>
      </c>
      <c r="C242" s="9" t="s">
        <v>1676</v>
      </c>
      <c r="D242">
        <v>2503</v>
      </c>
      <c r="P242" t="s">
        <v>372</v>
      </c>
      <c r="Q242" t="s">
        <v>59</v>
      </c>
      <c r="R242" s="6" t="str">
        <f t="shared" si="3"/>
        <v>6GF3xiweshSSrjhesMZt6f5TvyR0UgB0EOmnMkFaZftX</v>
      </c>
      <c r="S242" s="6">
        <f>INDEX(allsections[[S]:[Order]],MATCH(P242,allsections[SGUID],0),3)</f>
        <v>2</v>
      </c>
      <c r="T242" s="6">
        <f>INDEX(allsections[[S]:[Order]],MATCH(Q242,allsections[SGUID],0),3)</f>
        <v>0</v>
      </c>
      <c r="U242" t="str">
        <f>IF(sectionsubsection[[#This Row],[Schon da?]]=1,INDEX(sectionsubsection_download[],MATCH(sectionsubsection[[#This Row],[Title]],sectionsubsection_download[Title],0),6),INDEX(sectionsubsection10[],MATCH(sectionsubsection[[#This Row],[Title]],sectionsubsection10[Title],0),6))</f>
        <v>5cdB0Hk0HWWPoe36r10cTG</v>
      </c>
      <c r="V242">
        <f>COUNTIF(Z:Z,sectionsubsection[[#This Row],[Title]])</f>
        <v>1</v>
      </c>
      <c r="X242" s="10"/>
      <c r="Y242" s="11"/>
      <c r="Z242" s="6" t="s">
        <v>2591</v>
      </c>
      <c r="AA242" s="6" t="e">
        <f>INDEX(allsections[[S]:[Order]],MATCH(X242,allsections[SGUID],0),3)</f>
        <v>#N/A</v>
      </c>
      <c r="AB242" s="6" t="e">
        <f>INDEX(allsections[[S]:[Order]],MATCH(Y242,allsections[SGUID],0),3)</f>
        <v>#N/A</v>
      </c>
      <c r="AC242" s="11" t="s">
        <v>2592</v>
      </c>
    </row>
    <row r="243" spans="1:29" ht="60" x14ac:dyDescent="0.25">
      <c r="A243" t="s">
        <v>465</v>
      </c>
      <c r="B243" s="9" t="s">
        <v>2593</v>
      </c>
      <c r="C243" s="9" t="s">
        <v>1676</v>
      </c>
      <c r="D243">
        <v>2601</v>
      </c>
      <c r="P243" t="s">
        <v>372</v>
      </c>
      <c r="Q243" t="s">
        <v>59</v>
      </c>
      <c r="R243" s="6" t="str">
        <f t="shared" si="3"/>
        <v>6GF3xiweshSSrjhesMZt6f5TvyR0UgB0EOmnMkFaZftX</v>
      </c>
      <c r="S243" s="6">
        <f>INDEX(allsections[[S]:[Order]],MATCH(P243,allsections[SGUID],0),3)</f>
        <v>2</v>
      </c>
      <c r="T243" s="6">
        <f>INDEX(allsections[[S]:[Order]],MATCH(Q243,allsections[SGUID],0),3)</f>
        <v>0</v>
      </c>
      <c r="U243" t="str">
        <f>IF(sectionsubsection[[#This Row],[Schon da?]]=1,INDEX(sectionsubsection_download[],MATCH(sectionsubsection[[#This Row],[Title]],sectionsubsection_download[Title],0),6),INDEX(sectionsubsection10[],MATCH(sectionsubsection[[#This Row],[Title]],sectionsubsection10[Title],0),6))</f>
        <v>5cdB0Hk0HWWPoe36r10cTG</v>
      </c>
      <c r="V243">
        <f>COUNTIF(Z:Z,sectionsubsection[[#This Row],[Title]])</f>
        <v>1</v>
      </c>
      <c r="X243" s="8"/>
      <c r="Y243" s="6"/>
      <c r="Z243" s="6" t="s">
        <v>2594</v>
      </c>
      <c r="AA243" s="6" t="e">
        <f>INDEX(allsections[[S]:[Order]],MATCH(X243,allsections[SGUID],0),3)</f>
        <v>#N/A</v>
      </c>
      <c r="AB243" s="6" t="e">
        <f>INDEX(allsections[[S]:[Order]],MATCH(Y243,allsections[SGUID],0),3)</f>
        <v>#N/A</v>
      </c>
      <c r="AC243" s="6" t="s">
        <v>2595</v>
      </c>
    </row>
    <row r="244" spans="1:29" ht="45" x14ac:dyDescent="0.25">
      <c r="A244" t="s">
        <v>498</v>
      </c>
      <c r="B244" s="9" t="s">
        <v>2596</v>
      </c>
      <c r="C244" s="9" t="s">
        <v>1676</v>
      </c>
      <c r="D244">
        <v>2602</v>
      </c>
      <c r="P244" t="s">
        <v>372</v>
      </c>
      <c r="Q244" t="s">
        <v>59</v>
      </c>
      <c r="R244" s="6" t="str">
        <f t="shared" si="3"/>
        <v>6GF3xiweshSSrjhesMZt6f5TvyR0UgB0EOmnMkFaZftX</v>
      </c>
      <c r="S244" s="6">
        <f>INDEX(allsections[[S]:[Order]],MATCH(P244,allsections[SGUID],0),3)</f>
        <v>2</v>
      </c>
      <c r="T244" s="6">
        <f>INDEX(allsections[[S]:[Order]],MATCH(Q244,allsections[SGUID],0),3)</f>
        <v>0</v>
      </c>
      <c r="U244" t="str">
        <f>IF(sectionsubsection[[#This Row],[Schon da?]]=1,INDEX(sectionsubsection_download[],MATCH(sectionsubsection[[#This Row],[Title]],sectionsubsection_download[Title],0),6),INDEX(sectionsubsection10[],MATCH(sectionsubsection[[#This Row],[Title]],sectionsubsection10[Title],0),6))</f>
        <v>5cdB0Hk0HWWPoe36r10cTG</v>
      </c>
      <c r="V244">
        <f>COUNTIF(Z:Z,sectionsubsection[[#This Row],[Title]])</f>
        <v>1</v>
      </c>
      <c r="X244" s="10"/>
      <c r="Y244" s="11"/>
      <c r="Z244" s="6" t="s">
        <v>2597</v>
      </c>
      <c r="AA244" s="6" t="e">
        <f>INDEX(allsections[[S]:[Order]],MATCH(X244,allsections[SGUID],0),3)</f>
        <v>#N/A</v>
      </c>
      <c r="AB244" s="6" t="e">
        <f>INDEX(allsections[[S]:[Order]],MATCH(Y244,allsections[SGUID],0),3)</f>
        <v>#N/A</v>
      </c>
      <c r="AC244" s="11" t="s">
        <v>2598</v>
      </c>
    </row>
    <row r="245" spans="1:29" x14ac:dyDescent="0.25">
      <c r="A245" t="s">
        <v>125</v>
      </c>
      <c r="B245" t="s">
        <v>2599</v>
      </c>
      <c r="C245" s="9" t="s">
        <v>1676</v>
      </c>
      <c r="D245">
        <v>2801</v>
      </c>
      <c r="P245" t="s">
        <v>372</v>
      </c>
      <c r="Q245" t="s">
        <v>59</v>
      </c>
      <c r="R245" s="6" t="str">
        <f t="shared" si="3"/>
        <v>6GF3xiweshSSrjhesMZt6f5TvyR0UgB0EOmnMkFaZftX</v>
      </c>
      <c r="S245" s="6">
        <f>INDEX(allsections[[S]:[Order]],MATCH(P245,allsections[SGUID],0),3)</f>
        <v>2</v>
      </c>
      <c r="T245" s="6">
        <f>INDEX(allsections[[S]:[Order]],MATCH(Q245,allsections[SGUID],0),3)</f>
        <v>0</v>
      </c>
      <c r="U245" t="str">
        <f>IF(sectionsubsection[[#This Row],[Schon da?]]=1,INDEX(sectionsubsection_download[],MATCH(sectionsubsection[[#This Row],[Title]],sectionsubsection_download[Title],0),6),INDEX(sectionsubsection10[],MATCH(sectionsubsection[[#This Row],[Title]],sectionsubsection10[Title],0),6))</f>
        <v>5cdB0Hk0HWWPoe36r10cTG</v>
      </c>
      <c r="V245">
        <f>COUNTIF(Z:Z,sectionsubsection[[#This Row],[Title]])</f>
        <v>1</v>
      </c>
      <c r="X245" s="8"/>
      <c r="Y245" s="6"/>
      <c r="Z245" s="6" t="s">
        <v>2600</v>
      </c>
      <c r="AA245" s="6" t="e">
        <f>INDEX(allsections[[S]:[Order]],MATCH(X245,allsections[SGUID],0),3)</f>
        <v>#N/A</v>
      </c>
      <c r="AB245" s="6" t="e">
        <f>INDEX(allsections[[S]:[Order]],MATCH(Y245,allsections[SGUID],0),3)</f>
        <v>#N/A</v>
      </c>
      <c r="AC245" s="6" t="s">
        <v>2601</v>
      </c>
    </row>
    <row r="246" spans="1:29" x14ac:dyDescent="0.25">
      <c r="A246" t="s">
        <v>2602</v>
      </c>
      <c r="B246" t="s">
        <v>2603</v>
      </c>
      <c r="C246" s="9" t="s">
        <v>1676</v>
      </c>
      <c r="D246">
        <v>2801</v>
      </c>
      <c r="P246" t="s">
        <v>372</v>
      </c>
      <c r="Q246" t="s">
        <v>59</v>
      </c>
      <c r="R246" s="6" t="str">
        <f t="shared" si="3"/>
        <v>6GF3xiweshSSrjhesMZt6f5TvyR0UgB0EOmnMkFaZftX</v>
      </c>
      <c r="S246" s="6">
        <f>INDEX(allsections[[S]:[Order]],MATCH(P246,allsections[SGUID],0),3)</f>
        <v>2</v>
      </c>
      <c r="T246" s="6">
        <f>INDEX(allsections[[S]:[Order]],MATCH(Q246,allsections[SGUID],0),3)</f>
        <v>0</v>
      </c>
      <c r="U246" t="str">
        <f>IF(sectionsubsection[[#This Row],[Schon da?]]=1,INDEX(sectionsubsection_download[],MATCH(sectionsubsection[[#This Row],[Title]],sectionsubsection_download[Title],0),6),INDEX(sectionsubsection10[],MATCH(sectionsubsection[[#This Row],[Title]],sectionsubsection10[Title],0),6))</f>
        <v>5cdB0Hk0HWWPoe36r10cTG</v>
      </c>
      <c r="V246">
        <f>COUNTIF(Z:Z,sectionsubsection[[#This Row],[Title]])</f>
        <v>1</v>
      </c>
      <c r="X246" s="10"/>
      <c r="Y246" s="11"/>
      <c r="Z246" s="6" t="s">
        <v>2604</v>
      </c>
      <c r="AA246" s="6" t="e">
        <f>INDEX(allsections[[S]:[Order]],MATCH(X246,allsections[SGUID],0),3)</f>
        <v>#N/A</v>
      </c>
      <c r="AB246" s="6" t="e">
        <f>INDEX(allsections[[S]:[Order]],MATCH(Y246,allsections[SGUID],0),3)</f>
        <v>#N/A</v>
      </c>
      <c r="AC246" s="11" t="s">
        <v>2605</v>
      </c>
    </row>
    <row r="247" spans="1:29" ht="120" x14ac:dyDescent="0.25">
      <c r="A247" t="s">
        <v>2606</v>
      </c>
      <c r="B247" s="9" t="s">
        <v>2607</v>
      </c>
      <c r="C247" s="9"/>
      <c r="D247">
        <v>2801</v>
      </c>
      <c r="P247" t="s">
        <v>372</v>
      </c>
      <c r="Q247" t="s">
        <v>59</v>
      </c>
      <c r="R247" s="6" t="str">
        <f t="shared" si="3"/>
        <v>6GF3xiweshSSrjhesMZt6f5TvyR0UgB0EOmnMkFaZftX</v>
      </c>
      <c r="S247" s="6">
        <f>INDEX(allsections[[S]:[Order]],MATCH(P247,allsections[SGUID],0),3)</f>
        <v>2</v>
      </c>
      <c r="T247" s="6">
        <f>INDEX(allsections[[S]:[Order]],MATCH(Q247,allsections[SGUID],0),3)</f>
        <v>0</v>
      </c>
      <c r="U247" t="str">
        <f>IF(sectionsubsection[[#This Row],[Schon da?]]=1,INDEX(sectionsubsection_download[],MATCH(sectionsubsection[[#This Row],[Title]],sectionsubsection_download[Title],0),6),INDEX(sectionsubsection10[],MATCH(sectionsubsection[[#This Row],[Title]],sectionsubsection10[Title],0),6))</f>
        <v>5cdB0Hk0HWWPoe36r10cTG</v>
      </c>
      <c r="V247">
        <f>COUNTIF(Z:Z,sectionsubsection[[#This Row],[Title]])</f>
        <v>1</v>
      </c>
      <c r="X247" s="8"/>
      <c r="Y247" s="6"/>
      <c r="Z247" s="6" t="s">
        <v>2608</v>
      </c>
      <c r="AA247" s="6" t="e">
        <f>INDEX(allsections[[S]:[Order]],MATCH(X247,allsections[SGUID],0),3)</f>
        <v>#N/A</v>
      </c>
      <c r="AB247" s="6" t="e">
        <f>INDEX(allsections[[S]:[Order]],MATCH(Y247,allsections[SGUID],0),3)</f>
        <v>#N/A</v>
      </c>
      <c r="AC247" s="6" t="s">
        <v>2609</v>
      </c>
    </row>
    <row r="248" spans="1:29" ht="345" x14ac:dyDescent="0.25">
      <c r="A248" t="s">
        <v>168</v>
      </c>
      <c r="B248" t="s">
        <v>2610</v>
      </c>
      <c r="C248" s="9" t="s">
        <v>2611</v>
      </c>
      <c r="D248">
        <v>2802</v>
      </c>
      <c r="P248" t="s">
        <v>478</v>
      </c>
      <c r="Q248" t="s">
        <v>59</v>
      </c>
      <c r="R248" s="6" t="str">
        <f t="shared" si="3"/>
        <v>5HjMxha5zh3JmCKzoQNaGT5TvyR0UgB0EOmnMkFaZftX</v>
      </c>
      <c r="S248" s="6">
        <f>INDEX(allsections[[S]:[Order]],MATCH(P248,allsections[SGUID],0),3)</f>
        <v>17</v>
      </c>
      <c r="T248" s="6">
        <f>INDEX(allsections[[S]:[Order]],MATCH(Q248,allsections[SGUID],0),3)</f>
        <v>0</v>
      </c>
      <c r="U248" t="str">
        <f>IF(sectionsubsection[[#This Row],[Schon da?]]=1,INDEX(sectionsubsection_download[],MATCH(sectionsubsection[[#This Row],[Title]],sectionsubsection_download[Title],0),6),INDEX(sectionsubsection10[],MATCH(sectionsubsection[[#This Row],[Title]],sectionsubsection10[Title],0),6))</f>
        <v>4rPb6aRnjT1RlOidzZW8NT</v>
      </c>
      <c r="V248">
        <f>COUNTIF(Z:Z,sectionsubsection[[#This Row],[Title]])</f>
        <v>1</v>
      </c>
      <c r="X248" s="10"/>
      <c r="Y248" s="11"/>
      <c r="Z248" s="6" t="s">
        <v>2612</v>
      </c>
      <c r="AA248" s="6" t="e">
        <f>INDEX(allsections[[S]:[Order]],MATCH(X248,allsections[SGUID],0),3)</f>
        <v>#N/A</v>
      </c>
      <c r="AB248" s="6" t="e">
        <f>INDEX(allsections[[S]:[Order]],MATCH(Y248,allsections[SGUID],0),3)</f>
        <v>#N/A</v>
      </c>
      <c r="AC248" s="11" t="s">
        <v>2613</v>
      </c>
    </row>
    <row r="249" spans="1:29" x14ac:dyDescent="0.25">
      <c r="A249" t="s">
        <v>2614</v>
      </c>
      <c r="B249" t="s">
        <v>2615</v>
      </c>
      <c r="C249" s="9" t="s">
        <v>1676</v>
      </c>
      <c r="D249">
        <v>2802</v>
      </c>
      <c r="P249" t="s">
        <v>1166</v>
      </c>
      <c r="Q249" t="s">
        <v>59</v>
      </c>
      <c r="R249" s="6" t="str">
        <f t="shared" si="3"/>
        <v>2B20jqk2goXcNqV2HX9qhe5TvyR0UgB0EOmnMkFaZftX</v>
      </c>
      <c r="S249" s="6">
        <f>INDEX(allsections[[S]:[Order]],MATCH(P249,allsections[SGUID],0),3)</f>
        <v>8</v>
      </c>
      <c r="T249" s="6">
        <f>INDEX(allsections[[S]:[Order]],MATCH(Q249,allsections[SGUID],0),3)</f>
        <v>0</v>
      </c>
      <c r="U249" t="str">
        <f>IF(sectionsubsection[[#This Row],[Schon da?]]=1,INDEX(sectionsubsection_download[],MATCH(sectionsubsection[[#This Row],[Title]],sectionsubsection_download[Title],0),6),INDEX(sectionsubsection10[],MATCH(sectionsubsection[[#This Row],[Title]],sectionsubsection10[Title],0),6))</f>
        <v>4IFbSwjHov4J6TAVK47Q5l</v>
      </c>
      <c r="V249">
        <f>COUNTIF(Z:Z,sectionsubsection[[#This Row],[Title]])</f>
        <v>1</v>
      </c>
      <c r="X249" s="8"/>
      <c r="Y249" s="6"/>
      <c r="Z249" s="6" t="s">
        <v>2616</v>
      </c>
      <c r="AA249" s="6" t="e">
        <f>INDEX(allsections[[S]:[Order]],MATCH(X249,allsections[SGUID],0),3)</f>
        <v>#N/A</v>
      </c>
      <c r="AB249" s="6" t="e">
        <f>INDEX(allsections[[S]:[Order]],MATCH(Y249,allsections[SGUID],0),3)</f>
        <v>#N/A</v>
      </c>
      <c r="AC249" s="6" t="s">
        <v>2617</v>
      </c>
    </row>
    <row r="250" spans="1:29" ht="75" x14ac:dyDescent="0.25">
      <c r="A250" t="s">
        <v>2618</v>
      </c>
      <c r="B250" s="9" t="s">
        <v>2619</v>
      </c>
      <c r="C250" s="9"/>
      <c r="D250">
        <v>2802</v>
      </c>
      <c r="P250" t="s">
        <v>58</v>
      </c>
      <c r="Q250" t="s">
        <v>59</v>
      </c>
      <c r="R250" s="6" t="str">
        <f t="shared" si="3"/>
        <v>1w2d3I6CuKthFEEDJPAfK25TvyR0UgB0EOmnMkFaZftX</v>
      </c>
      <c r="S250" s="6">
        <f>INDEX(allsections[[S]:[Order]],MATCH(P250,allsections[SGUID],0),3)</f>
        <v>9</v>
      </c>
      <c r="T250" s="6">
        <f>INDEX(allsections[[S]:[Order]],MATCH(Q250,allsections[SGUID],0),3)</f>
        <v>0</v>
      </c>
      <c r="U250" t="str">
        <f>IF(sectionsubsection[[#This Row],[Schon da?]]=1,INDEX(sectionsubsection_download[],MATCH(sectionsubsection[[#This Row],[Title]],sectionsubsection_download[Title],0),6),INDEX(sectionsubsection10[],MATCH(sectionsubsection[[#This Row],[Title]],sectionsubsection10[Title],0),6))</f>
        <v>4QXLZknWQnGgnf1s2Squ4p</v>
      </c>
      <c r="V250">
        <f>COUNTIF(Z:Z,sectionsubsection[[#This Row],[Title]])</f>
        <v>1</v>
      </c>
      <c r="X250" s="10"/>
      <c r="Y250" s="11"/>
      <c r="Z250" s="6" t="s">
        <v>2620</v>
      </c>
      <c r="AA250" s="6" t="e">
        <f>INDEX(allsections[[S]:[Order]],MATCH(X250,allsections[SGUID],0),3)</f>
        <v>#N/A</v>
      </c>
      <c r="AB250" s="6" t="e">
        <f>INDEX(allsections[[S]:[Order]],MATCH(Y250,allsections[SGUID],0),3)</f>
        <v>#N/A</v>
      </c>
      <c r="AC250" s="11" t="s">
        <v>2621</v>
      </c>
    </row>
    <row r="251" spans="1:29" x14ac:dyDescent="0.25">
      <c r="A251" t="s">
        <v>187</v>
      </c>
      <c r="B251" t="s">
        <v>2622</v>
      </c>
      <c r="C251" s="9" t="s">
        <v>1676</v>
      </c>
      <c r="D251">
        <v>2803</v>
      </c>
      <c r="P251" t="s">
        <v>345</v>
      </c>
      <c r="Q251" t="s">
        <v>59</v>
      </c>
      <c r="R251" s="6" t="str">
        <f t="shared" si="3"/>
        <v>Ttg0N6A2FwKCNo4IteaLK5TvyR0UgB0EOmnMkFaZftX</v>
      </c>
      <c r="S251" s="6">
        <f>INDEX(allsections[[S]:[Order]],MATCH(P251,allsections[SGUID],0),3)</f>
        <v>14</v>
      </c>
      <c r="T251" s="6">
        <f>INDEX(allsections[[S]:[Order]],MATCH(Q251,allsections[SGUID],0),3)</f>
        <v>0</v>
      </c>
      <c r="U251" t="str">
        <f>IF(sectionsubsection[[#This Row],[Schon da?]]=1,INDEX(sectionsubsection_download[],MATCH(sectionsubsection[[#This Row],[Title]],sectionsubsection_download[Title],0),6),INDEX(sectionsubsection10[],MATCH(sectionsubsection[[#This Row],[Title]],sectionsubsection10[Title],0),6))</f>
        <v>4DXJBMYXEpyZXy4TyT4YQR</v>
      </c>
      <c r="V251">
        <f>COUNTIF(Z:Z,sectionsubsection[[#This Row],[Title]])</f>
        <v>1</v>
      </c>
      <c r="X251" s="8"/>
      <c r="Y251" s="6"/>
      <c r="Z251" s="6" t="s">
        <v>2623</v>
      </c>
      <c r="AA251" s="6" t="e">
        <f>INDEX(allsections[[S]:[Order]],MATCH(X251,allsections[SGUID],0),3)</f>
        <v>#N/A</v>
      </c>
      <c r="AB251" s="6" t="e">
        <f>INDEX(allsections[[S]:[Order]],MATCH(Y251,allsections[SGUID],0),3)</f>
        <v>#N/A</v>
      </c>
      <c r="AC251" s="6" t="s">
        <v>2624</v>
      </c>
    </row>
    <row r="252" spans="1:29" x14ac:dyDescent="0.25">
      <c r="A252" t="s">
        <v>2625</v>
      </c>
      <c r="B252" t="s">
        <v>2626</v>
      </c>
      <c r="C252" s="9" t="s">
        <v>1676</v>
      </c>
      <c r="D252">
        <v>2803</v>
      </c>
      <c r="P252" t="s">
        <v>345</v>
      </c>
      <c r="Q252" t="s">
        <v>59</v>
      </c>
      <c r="R252" s="6" t="str">
        <f t="shared" si="3"/>
        <v>Ttg0N6A2FwKCNo4IteaLK5TvyR0UgB0EOmnMkFaZftX</v>
      </c>
      <c r="S252" s="6">
        <f>INDEX(allsections[[S]:[Order]],MATCH(P252,allsections[SGUID],0),3)</f>
        <v>14</v>
      </c>
      <c r="T252" s="6">
        <f>INDEX(allsections[[S]:[Order]],MATCH(Q252,allsections[SGUID],0),3)</f>
        <v>0</v>
      </c>
      <c r="U252" t="str">
        <f>IF(sectionsubsection[[#This Row],[Schon da?]]=1,INDEX(sectionsubsection_download[],MATCH(sectionsubsection[[#This Row],[Title]],sectionsubsection_download[Title],0),6),INDEX(sectionsubsection10[],MATCH(sectionsubsection[[#This Row],[Title]],sectionsubsection10[Title],0),6))</f>
        <v>4DXJBMYXEpyZXy4TyT4YQR</v>
      </c>
      <c r="V252">
        <f>COUNTIF(Z:Z,sectionsubsection[[#This Row],[Title]])</f>
        <v>1</v>
      </c>
      <c r="X252" s="10"/>
      <c r="Y252" s="11"/>
      <c r="Z252" s="6" t="s">
        <v>2627</v>
      </c>
      <c r="AA252" s="6" t="e">
        <f>INDEX(allsections[[S]:[Order]],MATCH(X252,allsections[SGUID],0),3)</f>
        <v>#N/A</v>
      </c>
      <c r="AB252" s="6" t="e">
        <f>INDEX(allsections[[S]:[Order]],MATCH(Y252,allsections[SGUID],0),3)</f>
        <v>#N/A</v>
      </c>
      <c r="AC252" s="11" t="s">
        <v>2628</v>
      </c>
    </row>
    <row r="253" spans="1:29" x14ac:dyDescent="0.25">
      <c r="A253" t="s">
        <v>200</v>
      </c>
      <c r="B253" t="s">
        <v>2629</v>
      </c>
      <c r="C253" s="9" t="s">
        <v>1676</v>
      </c>
      <c r="D253">
        <v>2804</v>
      </c>
      <c r="P253" t="s">
        <v>320</v>
      </c>
      <c r="Q253" t="s">
        <v>59</v>
      </c>
      <c r="R253" s="6" t="str">
        <f t="shared" si="3"/>
        <v>3WOTX6z9yCADtqy7fUTDJn5TvyR0UgB0EOmnMkFaZftX</v>
      </c>
      <c r="S253" s="6">
        <f>INDEX(allsections[[S]:[Order]],MATCH(P253,allsections[SGUID],0),3)</f>
        <v>13</v>
      </c>
      <c r="T253" s="6">
        <f>INDEX(allsections[[S]:[Order]],MATCH(Q253,allsections[SGUID],0),3)</f>
        <v>0</v>
      </c>
      <c r="U253" t="str">
        <f>IF(sectionsubsection[[#This Row],[Schon da?]]=1,INDEX(sectionsubsection_download[],MATCH(sectionsubsection[[#This Row],[Title]],sectionsubsection_download[Title],0),6),INDEX(sectionsubsection10[],MATCH(sectionsubsection[[#This Row],[Title]],sectionsubsection10[Title],0),6))</f>
        <v>VoonZx94STGuLmJNzGHQX</v>
      </c>
      <c r="V253">
        <f>COUNTIF(Z:Z,sectionsubsection[[#This Row],[Title]])</f>
        <v>1</v>
      </c>
      <c r="X253" s="8"/>
      <c r="Y253" s="6"/>
      <c r="Z253" s="6" t="s">
        <v>2630</v>
      </c>
      <c r="AA253" s="6" t="e">
        <f>INDEX(allsections[[S]:[Order]],MATCH(X253,allsections[SGUID],0),3)</f>
        <v>#N/A</v>
      </c>
      <c r="AB253" s="6" t="e">
        <f>INDEX(allsections[[S]:[Order]],MATCH(Y253,allsections[SGUID],0),3)</f>
        <v>#N/A</v>
      </c>
      <c r="AC253" s="6" t="s">
        <v>2631</v>
      </c>
    </row>
    <row r="254" spans="1:29" ht="409.5" x14ac:dyDescent="0.25">
      <c r="A254" t="s">
        <v>75</v>
      </c>
      <c r="B254" t="s">
        <v>2632</v>
      </c>
      <c r="C254" s="9" t="s">
        <v>2633</v>
      </c>
      <c r="D254">
        <v>2805</v>
      </c>
      <c r="P254" t="s">
        <v>320</v>
      </c>
      <c r="Q254" t="s">
        <v>59</v>
      </c>
      <c r="R254" s="6" t="str">
        <f t="shared" si="3"/>
        <v>3WOTX6z9yCADtqy7fUTDJn5TvyR0UgB0EOmnMkFaZftX</v>
      </c>
      <c r="S254" s="6">
        <f>INDEX(allsections[[S]:[Order]],MATCH(P254,allsections[SGUID],0),3)</f>
        <v>13</v>
      </c>
      <c r="T254" s="6">
        <f>INDEX(allsections[[S]:[Order]],MATCH(Q254,allsections[SGUID],0),3)</f>
        <v>0</v>
      </c>
      <c r="U254" t="str">
        <f>IF(sectionsubsection[[#This Row],[Schon da?]]=1,INDEX(sectionsubsection_download[],MATCH(sectionsubsection[[#This Row],[Title]],sectionsubsection_download[Title],0),6),INDEX(sectionsubsection10[],MATCH(sectionsubsection[[#This Row],[Title]],sectionsubsection10[Title],0),6))</f>
        <v>VoonZx94STGuLmJNzGHQX</v>
      </c>
      <c r="V254">
        <f>COUNTIF(Z:Z,sectionsubsection[[#This Row],[Title]])</f>
        <v>1</v>
      </c>
      <c r="X254" s="10"/>
      <c r="Y254" s="11"/>
      <c r="Z254" s="6" t="s">
        <v>2634</v>
      </c>
      <c r="AA254" s="6" t="e">
        <f>INDEX(allsections[[S]:[Order]],MATCH(X254,allsections[SGUID],0),3)</f>
        <v>#N/A</v>
      </c>
      <c r="AB254" s="6" t="e">
        <f>INDEX(allsections[[S]:[Order]],MATCH(Y254,allsections[SGUID],0),3)</f>
        <v>#N/A</v>
      </c>
      <c r="AC254" s="11" t="s">
        <v>2635</v>
      </c>
    </row>
    <row r="255" spans="1:29" x14ac:dyDescent="0.25">
      <c r="A255" t="s">
        <v>94</v>
      </c>
      <c r="B255" t="s">
        <v>2636</v>
      </c>
      <c r="C255" s="9" t="s">
        <v>1676</v>
      </c>
      <c r="D255">
        <v>2806</v>
      </c>
      <c r="P255" t="s">
        <v>320</v>
      </c>
      <c r="Q255" t="s">
        <v>59</v>
      </c>
      <c r="R255" s="6" t="str">
        <f t="shared" si="3"/>
        <v>3WOTX6z9yCADtqy7fUTDJn5TvyR0UgB0EOmnMkFaZftX</v>
      </c>
      <c r="S255" s="6">
        <f>INDEX(allsections[[S]:[Order]],MATCH(P255,allsections[SGUID],0),3)</f>
        <v>13</v>
      </c>
      <c r="T255" s="6">
        <f>INDEX(allsections[[S]:[Order]],MATCH(Q255,allsections[SGUID],0),3)</f>
        <v>0</v>
      </c>
      <c r="U255" t="str">
        <f>IF(sectionsubsection[[#This Row],[Schon da?]]=1,INDEX(sectionsubsection_download[],MATCH(sectionsubsection[[#This Row],[Title]],sectionsubsection_download[Title],0),6),INDEX(sectionsubsection10[],MATCH(sectionsubsection[[#This Row],[Title]],sectionsubsection10[Title],0),6))</f>
        <v>VoonZx94STGuLmJNzGHQX</v>
      </c>
      <c r="V255">
        <f>COUNTIF(Z:Z,sectionsubsection[[#This Row],[Title]])</f>
        <v>1</v>
      </c>
      <c r="X255" s="8"/>
      <c r="Y255" s="6"/>
      <c r="Z255" s="6" t="s">
        <v>2637</v>
      </c>
      <c r="AA255" s="6" t="e">
        <f>INDEX(allsections[[S]:[Order]],MATCH(X255,allsections[SGUID],0),3)</f>
        <v>#N/A</v>
      </c>
      <c r="AB255" s="6" t="e">
        <f>INDEX(allsections[[S]:[Order]],MATCH(Y255,allsections[SGUID],0),3)</f>
        <v>#N/A</v>
      </c>
      <c r="AC255" s="6" t="s">
        <v>2638</v>
      </c>
    </row>
    <row r="256" spans="1:29" x14ac:dyDescent="0.25">
      <c r="A256" t="s">
        <v>2639</v>
      </c>
      <c r="B256" t="s">
        <v>2640</v>
      </c>
      <c r="C256" s="9" t="s">
        <v>1676</v>
      </c>
      <c r="D256">
        <v>2901</v>
      </c>
      <c r="P256" t="s">
        <v>320</v>
      </c>
      <c r="Q256" t="s">
        <v>59</v>
      </c>
      <c r="R256" s="6" t="str">
        <f t="shared" si="3"/>
        <v>3WOTX6z9yCADtqy7fUTDJn5TvyR0UgB0EOmnMkFaZftX</v>
      </c>
      <c r="S256" s="6">
        <f>INDEX(allsections[[S]:[Order]],MATCH(P256,allsections[SGUID],0),3)</f>
        <v>13</v>
      </c>
      <c r="T256" s="6">
        <f>INDEX(allsections[[S]:[Order]],MATCH(Q256,allsections[SGUID],0),3)</f>
        <v>0</v>
      </c>
      <c r="U256" t="str">
        <f>IF(sectionsubsection[[#This Row],[Schon da?]]=1,INDEX(sectionsubsection_download[],MATCH(sectionsubsection[[#This Row],[Title]],sectionsubsection_download[Title],0),6),INDEX(sectionsubsection10[],MATCH(sectionsubsection[[#This Row],[Title]],sectionsubsection10[Title],0),6))</f>
        <v>VoonZx94STGuLmJNzGHQX</v>
      </c>
      <c r="V256">
        <f>COUNTIF(Z:Z,sectionsubsection[[#This Row],[Title]])</f>
        <v>1</v>
      </c>
      <c r="X256" s="10"/>
      <c r="Y256" s="11"/>
      <c r="Z256" s="6" t="s">
        <v>2641</v>
      </c>
      <c r="AA256" s="6" t="e">
        <f>INDEX(allsections[[S]:[Order]],MATCH(X256,allsections[SGUID],0),3)</f>
        <v>#N/A</v>
      </c>
      <c r="AB256" s="6" t="e">
        <f>INDEX(allsections[[S]:[Order]],MATCH(Y256,allsections[SGUID],0),3)</f>
        <v>#N/A</v>
      </c>
      <c r="AC256" s="11" t="s">
        <v>2642</v>
      </c>
    </row>
    <row r="257" spans="1:29" ht="75" x14ac:dyDescent="0.25">
      <c r="A257" t="s">
        <v>2643</v>
      </c>
      <c r="B257" s="9" t="s">
        <v>2644</v>
      </c>
      <c r="C257" s="9"/>
      <c r="D257">
        <v>2901</v>
      </c>
      <c r="P257" t="s">
        <v>406</v>
      </c>
      <c r="Q257" t="s">
        <v>59</v>
      </c>
      <c r="R257" s="6" t="str">
        <f t="shared" si="3"/>
        <v>7DAWrJ4FEll4vr7SY3agoa5TvyR0UgB0EOmnMkFaZftX</v>
      </c>
      <c r="S257" s="6">
        <f>INDEX(allsections[[S]:[Order]],MATCH(P257,allsections[SGUID],0),3)</f>
        <v>11</v>
      </c>
      <c r="T257" s="6">
        <f>INDEX(allsections[[S]:[Order]],MATCH(Q257,allsections[SGUID],0),3)</f>
        <v>0</v>
      </c>
      <c r="U257" t="str">
        <f>IF(sectionsubsection[[#This Row],[Schon da?]]=1,INDEX(sectionsubsection_download[],MATCH(sectionsubsection[[#This Row],[Title]],sectionsubsection_download[Title],0),6),INDEX(sectionsubsection10[],MATCH(sectionsubsection[[#This Row],[Title]],sectionsubsection10[Title],0),6))</f>
        <v>23ZO57D7EyypjkkiWSWNQk</v>
      </c>
      <c r="V257">
        <f>COUNTIF(Z:Z,sectionsubsection[[#This Row],[Title]])</f>
        <v>1</v>
      </c>
      <c r="X257" s="8"/>
      <c r="Y257" s="6"/>
      <c r="Z257" s="6" t="s">
        <v>2645</v>
      </c>
      <c r="AA257" s="6" t="e">
        <f>INDEX(allsections[[S]:[Order]],MATCH(X257,allsections[SGUID],0),3)</f>
        <v>#N/A</v>
      </c>
      <c r="AB257" s="6" t="e">
        <f>INDEX(allsections[[S]:[Order]],MATCH(Y257,allsections[SGUID],0),3)</f>
        <v>#N/A</v>
      </c>
      <c r="AC257" s="6" t="s">
        <v>2646</v>
      </c>
    </row>
    <row r="258" spans="1:29" x14ac:dyDescent="0.25">
      <c r="A258" t="s">
        <v>2647</v>
      </c>
      <c r="B258" t="s">
        <v>2648</v>
      </c>
      <c r="C258" s="9" t="s">
        <v>1676</v>
      </c>
      <c r="D258">
        <v>2902</v>
      </c>
      <c r="P258" t="s">
        <v>1421</v>
      </c>
      <c r="Q258" t="s">
        <v>59</v>
      </c>
      <c r="R258" s="6" t="str">
        <f t="shared" si="3"/>
        <v>awxbzDqiAc5w5F9Xaavfk5TvyR0UgB0EOmnMkFaZftX</v>
      </c>
      <c r="S258" s="6">
        <f>INDEX(allsections[[S]:[Order]],MATCH(P258,allsections[SGUID],0),3)</f>
        <v>5</v>
      </c>
      <c r="T258" s="6">
        <f>INDEX(allsections[[S]:[Order]],MATCH(Q258,allsections[SGUID],0),3)</f>
        <v>0</v>
      </c>
      <c r="U258" t="str">
        <f>IF(sectionsubsection[[#This Row],[Schon da?]]=1,INDEX(sectionsubsection_download[],MATCH(sectionsubsection[[#This Row],[Title]],sectionsubsection_download[Title],0),6),INDEX(sectionsubsection10[],MATCH(sectionsubsection[[#This Row],[Title]],sectionsubsection10[Title],0),6))</f>
        <v>6ppjGKAbGM5VIqSujIYrHY</v>
      </c>
      <c r="V258">
        <f>COUNTIF(Z:Z,sectionsubsection[[#This Row],[Title]])</f>
        <v>1</v>
      </c>
      <c r="X258" s="10"/>
      <c r="Y258" s="11"/>
      <c r="Z258" s="6" t="s">
        <v>2649</v>
      </c>
      <c r="AA258" s="6" t="e">
        <f>INDEX(allsections[[S]:[Order]],MATCH(X258,allsections[SGUID],0),3)</f>
        <v>#N/A</v>
      </c>
      <c r="AB258" s="6" t="e">
        <f>INDEX(allsections[[S]:[Order]],MATCH(Y258,allsections[SGUID],0),3)</f>
        <v>#N/A</v>
      </c>
      <c r="AC258" s="11" t="s">
        <v>2650</v>
      </c>
    </row>
    <row r="259" spans="1:29" ht="45" x14ac:dyDescent="0.25">
      <c r="A259" t="s">
        <v>2651</v>
      </c>
      <c r="B259" s="9" t="s">
        <v>2652</v>
      </c>
      <c r="C259" s="9"/>
      <c r="D259">
        <v>2902</v>
      </c>
      <c r="P259" t="s">
        <v>66</v>
      </c>
      <c r="Q259" t="s">
        <v>67</v>
      </c>
      <c r="R259" s="6" t="str">
        <f>P259&amp;Q259</f>
        <v>2jUiyLvMOWJh04zKpLzls857CpNqy9lJZPIEGl3cpn84</v>
      </c>
      <c r="S259" s="6">
        <f>INDEX(allsections[[S]:[Order]],MATCH(P259,allsections[SGUID],0),3)</f>
        <v>4</v>
      </c>
      <c r="T259" s="6">
        <f>INDEX(allsections[[S]:[Order]],MATCH(Q259,allsections[SGUID],0),3)</f>
        <v>402</v>
      </c>
      <c r="U259" t="str">
        <f>IF(sectionsubsection[[#This Row],[Schon da?]]=1,INDEX(sectionsubsection_download[],MATCH(sectionsubsection[[#This Row],[Title]],sectionsubsection_download[Title],0),6),INDEX(sectionsubsection10[],MATCH(sectionsubsection[[#This Row],[Title]],sectionsubsection10[Title],0),6))</f>
        <v>3C1zcoZhmW10RikKo66Omx</v>
      </c>
      <c r="V259">
        <f>COUNTIF(Z:Z,sectionsubsection[[#This Row],[Title]])</f>
        <v>1</v>
      </c>
      <c r="X259" s="8"/>
      <c r="Y259" s="6"/>
      <c r="Z259" s="6" t="s">
        <v>2653</v>
      </c>
      <c r="AA259" s="6" t="e">
        <f>INDEX(allsections[[S]:[Order]],MATCH(X259,allsections[SGUID],0),3)</f>
        <v>#N/A</v>
      </c>
      <c r="AB259" s="6" t="e">
        <f>INDEX(allsections[[S]:[Order]],MATCH(Y259,allsections[SGUID],0),3)</f>
        <v>#N/A</v>
      </c>
      <c r="AC259" s="6" t="s">
        <v>2654</v>
      </c>
    </row>
    <row r="260" spans="1:29" x14ac:dyDescent="0.25">
      <c r="A260" t="s">
        <v>2655</v>
      </c>
      <c r="B260" t="s">
        <v>2656</v>
      </c>
      <c r="C260" s="9" t="s">
        <v>1676</v>
      </c>
      <c r="D260">
        <v>2903</v>
      </c>
      <c r="P260" t="s">
        <v>66</v>
      </c>
      <c r="Q260" t="s">
        <v>67</v>
      </c>
      <c r="R260" s="6" t="str">
        <f>P260&amp;Q260</f>
        <v>2jUiyLvMOWJh04zKpLzls857CpNqy9lJZPIEGl3cpn84</v>
      </c>
      <c r="S260" s="6">
        <f>INDEX(allsections[[S]:[Order]],MATCH(P260,allsections[SGUID],0),3)</f>
        <v>4</v>
      </c>
      <c r="T260" s="6">
        <f>INDEX(allsections[[S]:[Order]],MATCH(Q260,allsections[SGUID],0),3)</f>
        <v>402</v>
      </c>
      <c r="U260" t="str">
        <f>IF(sectionsubsection[[#This Row],[Schon da?]]=1,INDEX(sectionsubsection_download[],MATCH(sectionsubsection[[#This Row],[Title]],sectionsubsection_download[Title],0),6),INDEX(sectionsubsection10[],MATCH(sectionsubsection[[#This Row],[Title]],sectionsubsection10[Title],0),6))</f>
        <v>3C1zcoZhmW10RikKo66Omx</v>
      </c>
      <c r="V260">
        <f>COUNTIF(Z:Z,sectionsubsection[[#This Row],[Title]])</f>
        <v>1</v>
      </c>
      <c r="X260" s="10"/>
      <c r="Y260" s="11"/>
      <c r="Z260" s="6" t="s">
        <v>2657</v>
      </c>
      <c r="AA260" s="6" t="e">
        <f>INDEX(allsections[[S]:[Order]],MATCH(X260,allsections[SGUID],0),3)</f>
        <v>#N/A</v>
      </c>
      <c r="AB260" s="6" t="e">
        <f>INDEX(allsections[[S]:[Order]],MATCH(Y260,allsections[SGUID],0),3)</f>
        <v>#N/A</v>
      </c>
      <c r="AC260" s="11" t="s">
        <v>2658</v>
      </c>
    </row>
    <row r="261" spans="1:29" ht="75" x14ac:dyDescent="0.25">
      <c r="A261" t="s">
        <v>2659</v>
      </c>
      <c r="B261" s="9" t="s">
        <v>2660</v>
      </c>
      <c r="C261" s="9"/>
      <c r="D261">
        <v>2903</v>
      </c>
      <c r="X261" s="8"/>
      <c r="Y261" s="6"/>
      <c r="Z261" s="6" t="s">
        <v>2661</v>
      </c>
      <c r="AA261" s="6" t="e">
        <f>INDEX(allsections[[S]:[Order]],MATCH(X261,allsections[SGUID],0),3)</f>
        <v>#N/A</v>
      </c>
      <c r="AB261" s="6" t="e">
        <f>INDEX(allsections[[S]:[Order]],MATCH(Y261,allsections[SGUID],0),3)</f>
        <v>#N/A</v>
      </c>
      <c r="AC261" s="6" t="s">
        <v>2662</v>
      </c>
    </row>
    <row r="262" spans="1:29" x14ac:dyDescent="0.25">
      <c r="A262" t="s">
        <v>2663</v>
      </c>
      <c r="B262" t="s">
        <v>2664</v>
      </c>
      <c r="C262" s="9" t="s">
        <v>1676</v>
      </c>
      <c r="D262">
        <v>2904</v>
      </c>
      <c r="X262" s="10"/>
      <c r="Y262" s="11"/>
      <c r="Z262" s="6" t="s">
        <v>2665</v>
      </c>
      <c r="AA262" s="6" t="e">
        <f>INDEX(allsections[[S]:[Order]],MATCH(X262,allsections[SGUID],0),3)</f>
        <v>#N/A</v>
      </c>
      <c r="AB262" s="6" t="e">
        <f>INDEX(allsections[[S]:[Order]],MATCH(Y262,allsections[SGUID],0),3)</f>
        <v>#N/A</v>
      </c>
      <c r="AC262" s="11" t="s">
        <v>2666</v>
      </c>
    </row>
    <row r="263" spans="1:29" ht="60" x14ac:dyDescent="0.25">
      <c r="A263" t="s">
        <v>2667</v>
      </c>
      <c r="B263" s="9" t="s">
        <v>2668</v>
      </c>
      <c r="C263" s="9"/>
      <c r="D263">
        <v>2904</v>
      </c>
      <c r="X263" s="8"/>
      <c r="Y263" s="6"/>
      <c r="Z263" s="6" t="s">
        <v>2669</v>
      </c>
      <c r="AA263" s="6" t="e">
        <f>INDEX(allsections[[S]:[Order]],MATCH(X263,allsections[SGUID],0),3)</f>
        <v>#N/A</v>
      </c>
      <c r="AB263" s="6" t="e">
        <f>INDEX(allsections[[S]:[Order]],MATCH(Y263,allsections[SGUID],0),3)</f>
        <v>#N/A</v>
      </c>
      <c r="AC263" s="6" t="s">
        <v>2670</v>
      </c>
    </row>
    <row r="264" spans="1:29" x14ac:dyDescent="0.25">
      <c r="A264" t="s">
        <v>2671</v>
      </c>
      <c r="B264" t="s">
        <v>2672</v>
      </c>
      <c r="C264" s="9" t="s">
        <v>1676</v>
      </c>
      <c r="D264">
        <v>3001</v>
      </c>
      <c r="X264" s="10"/>
      <c r="Y264" s="11"/>
      <c r="Z264" s="6" t="s">
        <v>2673</v>
      </c>
      <c r="AA264" s="6" t="e">
        <f>INDEX(allsections[[S]:[Order]],MATCH(X264,allsections[SGUID],0),3)</f>
        <v>#N/A</v>
      </c>
      <c r="AB264" s="6" t="e">
        <f>INDEX(allsections[[S]:[Order]],MATCH(Y264,allsections[SGUID],0),3)</f>
        <v>#N/A</v>
      </c>
      <c r="AC264" s="11" t="s">
        <v>2674</v>
      </c>
    </row>
    <row r="265" spans="1:29" ht="135" x14ac:dyDescent="0.25">
      <c r="A265" t="s">
        <v>2675</v>
      </c>
      <c r="B265" s="9" t="s">
        <v>2676</v>
      </c>
      <c r="C265" s="9"/>
      <c r="D265">
        <v>3001</v>
      </c>
      <c r="X265" s="8"/>
      <c r="Y265" s="6"/>
      <c r="Z265" s="6" t="s">
        <v>2677</v>
      </c>
      <c r="AA265" s="6" t="e">
        <f>INDEX(allsections[[S]:[Order]],MATCH(X265,allsections[SGUID],0),3)</f>
        <v>#N/A</v>
      </c>
      <c r="AB265" s="6" t="e">
        <f>INDEX(allsections[[S]:[Order]],MATCH(Y265,allsections[SGUID],0),3)</f>
        <v>#N/A</v>
      </c>
      <c r="AC265" s="6" t="s">
        <v>2678</v>
      </c>
    </row>
    <row r="266" spans="1:29" x14ac:dyDescent="0.25">
      <c r="A266" t="s">
        <v>2679</v>
      </c>
      <c r="B266" t="s">
        <v>2680</v>
      </c>
      <c r="C266" s="9" t="s">
        <v>1676</v>
      </c>
      <c r="D266">
        <v>3002</v>
      </c>
      <c r="X266" s="10"/>
      <c r="Y266" s="11"/>
      <c r="Z266" s="6" t="s">
        <v>2681</v>
      </c>
      <c r="AA266" s="6" t="e">
        <f>INDEX(allsections[[S]:[Order]],MATCH(X266,allsections[SGUID],0),3)</f>
        <v>#N/A</v>
      </c>
      <c r="AB266" s="6" t="e">
        <f>INDEX(allsections[[S]:[Order]],MATCH(Y266,allsections[SGUID],0),3)</f>
        <v>#N/A</v>
      </c>
      <c r="AC266" s="11" t="s">
        <v>2682</v>
      </c>
    </row>
    <row r="267" spans="1:29" ht="60" x14ac:dyDescent="0.25">
      <c r="A267" t="s">
        <v>2683</v>
      </c>
      <c r="B267" s="9" t="s">
        <v>2684</v>
      </c>
      <c r="C267" s="9"/>
      <c r="D267">
        <v>3002</v>
      </c>
      <c r="X267" s="8"/>
      <c r="Y267" s="6"/>
      <c r="Z267" s="6" t="s">
        <v>2685</v>
      </c>
      <c r="AA267" s="6" t="e">
        <f>INDEX(allsections[[S]:[Order]],MATCH(X267,allsections[SGUID],0),3)</f>
        <v>#N/A</v>
      </c>
      <c r="AB267" s="6" t="e">
        <f>INDEX(allsections[[S]:[Order]],MATCH(Y267,allsections[SGUID],0),3)</f>
        <v>#N/A</v>
      </c>
      <c r="AC267" s="6" t="s">
        <v>2686</v>
      </c>
    </row>
    <row r="268" spans="1:29" x14ac:dyDescent="0.25">
      <c r="A268" t="s">
        <v>2687</v>
      </c>
      <c r="B268" t="s">
        <v>2688</v>
      </c>
      <c r="C268" s="9" t="s">
        <v>1676</v>
      </c>
      <c r="D268">
        <v>3003</v>
      </c>
      <c r="X268" s="10"/>
      <c r="Y268" s="11"/>
      <c r="Z268" s="6" t="s">
        <v>2689</v>
      </c>
      <c r="AA268" s="6" t="e">
        <f>INDEX(allsections[[S]:[Order]],MATCH(X268,allsections[SGUID],0),3)</f>
        <v>#N/A</v>
      </c>
      <c r="AB268" s="6" t="e">
        <f>INDEX(allsections[[S]:[Order]],MATCH(Y268,allsections[SGUID],0),3)</f>
        <v>#N/A</v>
      </c>
      <c r="AC268" s="11" t="s">
        <v>2690</v>
      </c>
    </row>
    <row r="269" spans="1:29" ht="90" x14ac:dyDescent="0.25">
      <c r="A269" t="s">
        <v>2691</v>
      </c>
      <c r="B269" s="9" t="s">
        <v>2692</v>
      </c>
      <c r="C269" s="9"/>
      <c r="D269">
        <v>3003</v>
      </c>
      <c r="X269" s="8"/>
      <c r="Y269" s="6"/>
      <c r="Z269" s="6" t="s">
        <v>2693</v>
      </c>
      <c r="AA269" s="6" t="e">
        <f>INDEX(allsections[[S]:[Order]],MATCH(X269,allsections[SGUID],0),3)</f>
        <v>#N/A</v>
      </c>
      <c r="AB269" s="6" t="e">
        <f>INDEX(allsections[[S]:[Order]],MATCH(Y269,allsections[SGUID],0),3)</f>
        <v>#N/A</v>
      </c>
      <c r="AC269" s="6" t="s">
        <v>2694</v>
      </c>
    </row>
    <row r="270" spans="1:29" x14ac:dyDescent="0.25">
      <c r="A270" t="s">
        <v>2695</v>
      </c>
      <c r="B270" t="s">
        <v>2696</v>
      </c>
      <c r="C270" s="9" t="s">
        <v>1676</v>
      </c>
      <c r="D270">
        <v>3004</v>
      </c>
      <c r="X270" s="10"/>
      <c r="Y270" s="11"/>
      <c r="Z270" s="6" t="s">
        <v>2697</v>
      </c>
      <c r="AA270" s="6" t="e">
        <f>INDEX(allsections[[S]:[Order]],MATCH(X270,allsections[SGUID],0),3)</f>
        <v>#N/A</v>
      </c>
      <c r="AB270" s="6" t="e">
        <f>INDEX(allsections[[S]:[Order]],MATCH(Y270,allsections[SGUID],0),3)</f>
        <v>#N/A</v>
      </c>
      <c r="AC270" s="11" t="s">
        <v>2698</v>
      </c>
    </row>
    <row r="271" spans="1:29" ht="60" x14ac:dyDescent="0.25">
      <c r="A271" t="s">
        <v>2699</v>
      </c>
      <c r="B271" s="9" t="s">
        <v>2700</v>
      </c>
      <c r="C271" s="9"/>
      <c r="D271">
        <v>3004</v>
      </c>
      <c r="X271" s="8"/>
      <c r="Y271" s="6"/>
      <c r="Z271" s="6" t="s">
        <v>2701</v>
      </c>
      <c r="AA271" s="6" t="e">
        <f>INDEX(allsections[[S]:[Order]],MATCH(X271,allsections[SGUID],0),3)</f>
        <v>#N/A</v>
      </c>
      <c r="AB271" s="6" t="e">
        <f>INDEX(allsections[[S]:[Order]],MATCH(Y271,allsections[SGUID],0),3)</f>
        <v>#N/A</v>
      </c>
      <c r="AC271" s="6" t="s">
        <v>2702</v>
      </c>
    </row>
    <row r="272" spans="1:29" x14ac:dyDescent="0.25">
      <c r="A272" t="s">
        <v>2703</v>
      </c>
      <c r="B272" t="s">
        <v>2704</v>
      </c>
      <c r="C272" s="9"/>
      <c r="D272">
        <v>3005</v>
      </c>
      <c r="X272" s="10"/>
      <c r="Y272" s="11"/>
      <c r="Z272" s="6" t="s">
        <v>2705</v>
      </c>
      <c r="AA272" s="6" t="e">
        <f>INDEX(allsections[[S]:[Order]],MATCH(X272,allsections[SGUID],0),3)</f>
        <v>#N/A</v>
      </c>
      <c r="AB272" s="6" t="e">
        <f>INDEX(allsections[[S]:[Order]],MATCH(Y272,allsections[SGUID],0),3)</f>
        <v>#N/A</v>
      </c>
      <c r="AC272" s="11" t="s">
        <v>2706</v>
      </c>
    </row>
    <row r="273" spans="1:29" ht="60" x14ac:dyDescent="0.25">
      <c r="A273" t="s">
        <v>2707</v>
      </c>
      <c r="B273" s="9" t="s">
        <v>2708</v>
      </c>
      <c r="C273" s="9"/>
      <c r="D273">
        <v>3005</v>
      </c>
      <c r="X273" s="8"/>
      <c r="Y273" s="6"/>
      <c r="Z273" s="6" t="s">
        <v>2709</v>
      </c>
      <c r="AA273" s="6" t="e">
        <f>INDEX(allsections[[S]:[Order]],MATCH(X273,allsections[SGUID],0),3)</f>
        <v>#N/A</v>
      </c>
      <c r="AB273" s="6" t="e">
        <f>INDEX(allsections[[S]:[Order]],MATCH(Y273,allsections[SGUID],0),3)</f>
        <v>#N/A</v>
      </c>
      <c r="AC273" s="6" t="s">
        <v>2710</v>
      </c>
    </row>
    <row r="274" spans="1:29" x14ac:dyDescent="0.25">
      <c r="A274" t="s">
        <v>2711</v>
      </c>
      <c r="B274" t="s">
        <v>2712</v>
      </c>
      <c r="C274" s="9" t="s">
        <v>1676</v>
      </c>
      <c r="D274">
        <v>3006</v>
      </c>
      <c r="X274" s="10"/>
      <c r="Y274" s="11"/>
      <c r="Z274" s="6" t="s">
        <v>2713</v>
      </c>
      <c r="AA274" s="6" t="e">
        <f>INDEX(allsections[[S]:[Order]],MATCH(X274,allsections[SGUID],0),3)</f>
        <v>#N/A</v>
      </c>
      <c r="AB274" s="6" t="e">
        <f>INDEX(allsections[[S]:[Order]],MATCH(Y274,allsections[SGUID],0),3)</f>
        <v>#N/A</v>
      </c>
      <c r="AC274" s="11" t="s">
        <v>2714</v>
      </c>
    </row>
    <row r="275" spans="1:29" ht="105" x14ac:dyDescent="0.25">
      <c r="A275" t="s">
        <v>2715</v>
      </c>
      <c r="B275" s="9" t="s">
        <v>2716</v>
      </c>
      <c r="C275" s="9"/>
      <c r="D275">
        <v>3006</v>
      </c>
      <c r="X275" s="8"/>
      <c r="Y275" s="6"/>
      <c r="Z275" s="6" t="s">
        <v>2717</v>
      </c>
      <c r="AA275" s="6" t="e">
        <f>INDEX(allsections[[S]:[Order]],MATCH(X275,allsections[SGUID],0),3)</f>
        <v>#N/A</v>
      </c>
      <c r="AB275" s="6" t="e">
        <f>INDEX(allsections[[S]:[Order]],MATCH(Y275,allsections[SGUID],0),3)</f>
        <v>#N/A</v>
      </c>
      <c r="AC275" s="6" t="s">
        <v>2718</v>
      </c>
    </row>
    <row r="276" spans="1:29" x14ac:dyDescent="0.25">
      <c r="A276" t="s">
        <v>2719</v>
      </c>
      <c r="B276" t="s">
        <v>2720</v>
      </c>
      <c r="C276" s="9" t="s">
        <v>1676</v>
      </c>
      <c r="D276">
        <v>3201</v>
      </c>
      <c r="X276" s="10"/>
      <c r="Y276" s="11"/>
      <c r="Z276" s="6" t="s">
        <v>2721</v>
      </c>
      <c r="AA276" s="6" t="e">
        <f>INDEX(allsections[[S]:[Order]],MATCH(X276,allsections[SGUID],0),3)</f>
        <v>#N/A</v>
      </c>
      <c r="AB276" s="6" t="e">
        <f>INDEX(allsections[[S]:[Order]],MATCH(Y276,allsections[SGUID],0),3)</f>
        <v>#N/A</v>
      </c>
      <c r="AC276" s="11" t="s">
        <v>2722</v>
      </c>
    </row>
    <row r="277" spans="1:29" ht="120" x14ac:dyDescent="0.25">
      <c r="A277" t="s">
        <v>2723</v>
      </c>
      <c r="B277" s="9" t="s">
        <v>2724</v>
      </c>
      <c r="C277" s="9"/>
      <c r="D277">
        <v>3201</v>
      </c>
      <c r="X277" s="8"/>
      <c r="Y277" s="6"/>
      <c r="Z277" s="6" t="s">
        <v>2725</v>
      </c>
      <c r="AA277" s="6" t="e">
        <f>INDEX(allsections[[S]:[Order]],MATCH(X277,allsections[SGUID],0),3)</f>
        <v>#N/A</v>
      </c>
      <c r="AB277" s="6" t="e">
        <f>INDEX(allsections[[S]:[Order]],MATCH(Y277,allsections[SGUID],0),3)</f>
        <v>#N/A</v>
      </c>
      <c r="AC277" s="6" t="s">
        <v>2726</v>
      </c>
    </row>
    <row r="278" spans="1:29" x14ac:dyDescent="0.25">
      <c r="A278" t="s">
        <v>2727</v>
      </c>
      <c r="B278" t="s">
        <v>2728</v>
      </c>
      <c r="C278" s="9" t="s">
        <v>1676</v>
      </c>
      <c r="D278">
        <v>3202</v>
      </c>
      <c r="X278" s="10"/>
      <c r="Y278" s="11"/>
      <c r="Z278" s="6" t="s">
        <v>2729</v>
      </c>
      <c r="AA278" s="6" t="e">
        <f>INDEX(allsections[[S]:[Order]],MATCH(X278,allsections[SGUID],0),3)</f>
        <v>#N/A</v>
      </c>
      <c r="AB278" s="6" t="e">
        <f>INDEX(allsections[[S]:[Order]],MATCH(Y278,allsections[SGUID],0),3)</f>
        <v>#N/A</v>
      </c>
      <c r="AC278" s="11" t="s">
        <v>2730</v>
      </c>
    </row>
    <row r="279" spans="1:29" ht="75" x14ac:dyDescent="0.25">
      <c r="A279" t="s">
        <v>2731</v>
      </c>
      <c r="B279" s="9" t="s">
        <v>2732</v>
      </c>
      <c r="C279" s="9"/>
      <c r="D279">
        <v>3202</v>
      </c>
      <c r="X279" s="8"/>
      <c r="Y279" s="6"/>
      <c r="Z279" s="6" t="s">
        <v>2733</v>
      </c>
      <c r="AA279" s="6" t="e">
        <f>INDEX(allsections[[S]:[Order]],MATCH(X279,allsections[SGUID],0),3)</f>
        <v>#N/A</v>
      </c>
      <c r="AB279" s="6" t="e">
        <f>INDEX(allsections[[S]:[Order]],MATCH(Y279,allsections[SGUID],0),3)</f>
        <v>#N/A</v>
      </c>
      <c r="AC279" s="6" t="s">
        <v>2734</v>
      </c>
    </row>
    <row r="280" spans="1:29" x14ac:dyDescent="0.25">
      <c r="A280" t="s">
        <v>2735</v>
      </c>
      <c r="B280" t="s">
        <v>2736</v>
      </c>
      <c r="C280" s="9" t="s">
        <v>1676</v>
      </c>
      <c r="D280">
        <v>3203</v>
      </c>
      <c r="X280" s="10"/>
      <c r="Y280" s="11"/>
      <c r="Z280" s="6" t="s">
        <v>2737</v>
      </c>
      <c r="AA280" s="6" t="e">
        <f>INDEX(allsections[[S]:[Order]],MATCH(X280,allsections[SGUID],0),3)</f>
        <v>#N/A</v>
      </c>
      <c r="AB280" s="6" t="e">
        <f>INDEX(allsections[[S]:[Order]],MATCH(Y280,allsections[SGUID],0),3)</f>
        <v>#N/A</v>
      </c>
      <c r="AC280" s="11" t="s">
        <v>2738</v>
      </c>
    </row>
    <row r="281" spans="1:29" ht="135" x14ac:dyDescent="0.25">
      <c r="A281" t="s">
        <v>2739</v>
      </c>
      <c r="B281" s="9" t="s">
        <v>2740</v>
      </c>
      <c r="C281" s="9"/>
      <c r="D281">
        <v>3203</v>
      </c>
      <c r="X281" s="8"/>
      <c r="Y281" s="6"/>
      <c r="Z281" s="6" t="s">
        <v>2741</v>
      </c>
      <c r="AA281" s="6" t="e">
        <f>INDEX(allsections[[S]:[Order]],MATCH(X281,allsections[SGUID],0),3)</f>
        <v>#N/A</v>
      </c>
      <c r="AB281" s="6" t="e">
        <f>INDEX(allsections[[S]:[Order]],MATCH(Y281,allsections[SGUID],0),3)</f>
        <v>#N/A</v>
      </c>
      <c r="AC281" s="6" t="s">
        <v>2742</v>
      </c>
    </row>
    <row r="282" spans="1:29" x14ac:dyDescent="0.25">
      <c r="A282" t="s">
        <v>2743</v>
      </c>
      <c r="B282" t="s">
        <v>2744</v>
      </c>
      <c r="C282" s="9" t="s">
        <v>1676</v>
      </c>
      <c r="D282">
        <v>3204</v>
      </c>
      <c r="X282" s="10"/>
      <c r="Y282" s="11"/>
      <c r="Z282" s="6" t="s">
        <v>2745</v>
      </c>
      <c r="AA282" s="6" t="e">
        <f>INDEX(allsections[[S]:[Order]],MATCH(X282,allsections[SGUID],0),3)</f>
        <v>#N/A</v>
      </c>
      <c r="AB282" s="6" t="e">
        <f>INDEX(allsections[[S]:[Order]],MATCH(Y282,allsections[SGUID],0),3)</f>
        <v>#N/A</v>
      </c>
      <c r="AC282" s="11" t="s">
        <v>2746</v>
      </c>
    </row>
    <row r="283" spans="1:29" ht="75" x14ac:dyDescent="0.25">
      <c r="A283" t="s">
        <v>2747</v>
      </c>
      <c r="B283" s="9" t="s">
        <v>2748</v>
      </c>
      <c r="C283" s="9"/>
      <c r="D283">
        <v>3204</v>
      </c>
      <c r="X283" s="8"/>
      <c r="Y283" s="6"/>
      <c r="Z283" s="6" t="s">
        <v>2749</v>
      </c>
      <c r="AA283" s="6" t="e">
        <f>INDEX(allsections[[S]:[Order]],MATCH(X283,allsections[SGUID],0),3)</f>
        <v>#N/A</v>
      </c>
      <c r="AB283" s="6" t="e">
        <f>INDEX(allsections[[S]:[Order]],MATCH(Y283,allsections[SGUID],0),3)</f>
        <v>#N/A</v>
      </c>
      <c r="AC283" s="6" t="s">
        <v>2750</v>
      </c>
    </row>
    <row r="284" spans="1:29" x14ac:dyDescent="0.25">
      <c r="A284" t="s">
        <v>2751</v>
      </c>
      <c r="B284" t="s">
        <v>2752</v>
      </c>
      <c r="C284" s="9" t="s">
        <v>1676</v>
      </c>
      <c r="D284">
        <v>3205</v>
      </c>
      <c r="X284" s="10"/>
      <c r="Y284" s="11"/>
      <c r="Z284" s="6" t="s">
        <v>2753</v>
      </c>
      <c r="AA284" s="6" t="e">
        <f>INDEX(allsections[[S]:[Order]],MATCH(X284,allsections[SGUID],0),3)</f>
        <v>#N/A</v>
      </c>
      <c r="AB284" s="6" t="e">
        <f>INDEX(allsections[[S]:[Order]],MATCH(Y284,allsections[SGUID],0),3)</f>
        <v>#N/A</v>
      </c>
      <c r="AC284" s="11" t="s">
        <v>2754</v>
      </c>
    </row>
    <row r="285" spans="1:29" ht="105" x14ac:dyDescent="0.25">
      <c r="A285" t="s">
        <v>2755</v>
      </c>
      <c r="B285" s="9" t="s">
        <v>2756</v>
      </c>
      <c r="C285" s="9"/>
      <c r="D285">
        <v>3205</v>
      </c>
      <c r="X285" s="8"/>
      <c r="Y285" s="6"/>
      <c r="Z285" s="6" t="s">
        <v>2757</v>
      </c>
      <c r="AA285" s="6" t="e">
        <f>INDEX(allsections[[S]:[Order]],MATCH(X285,allsections[SGUID],0),3)</f>
        <v>#N/A</v>
      </c>
      <c r="AB285" s="6" t="e">
        <f>INDEX(allsections[[S]:[Order]],MATCH(Y285,allsections[SGUID],0),3)</f>
        <v>#N/A</v>
      </c>
      <c r="AC285" s="6" t="s">
        <v>2758</v>
      </c>
    </row>
    <row r="286" spans="1:29" x14ac:dyDescent="0.25">
      <c r="A286" t="s">
        <v>2759</v>
      </c>
      <c r="B286" t="s">
        <v>2760</v>
      </c>
      <c r="C286" s="9" t="s">
        <v>1676</v>
      </c>
      <c r="D286">
        <v>3206</v>
      </c>
      <c r="X286" s="10"/>
      <c r="Y286" s="11"/>
      <c r="Z286" s="6" t="s">
        <v>2761</v>
      </c>
      <c r="AA286" s="6" t="e">
        <f>INDEX(allsections[[S]:[Order]],MATCH(X286,allsections[SGUID],0),3)</f>
        <v>#N/A</v>
      </c>
      <c r="AB286" s="6" t="e">
        <f>INDEX(allsections[[S]:[Order]],MATCH(Y286,allsections[SGUID],0),3)</f>
        <v>#N/A</v>
      </c>
      <c r="AC286" s="11" t="s">
        <v>2762</v>
      </c>
    </row>
    <row r="287" spans="1:29" ht="105" x14ac:dyDescent="0.25">
      <c r="A287" t="s">
        <v>2763</v>
      </c>
      <c r="B287" s="9" t="s">
        <v>2764</v>
      </c>
      <c r="C287" s="9"/>
      <c r="D287">
        <v>3206</v>
      </c>
      <c r="X287" s="8"/>
      <c r="Y287" s="6"/>
      <c r="Z287" s="6" t="s">
        <v>2765</v>
      </c>
      <c r="AA287" s="6" t="e">
        <f>INDEX(allsections[[S]:[Order]],MATCH(X287,allsections[SGUID],0),3)</f>
        <v>#N/A</v>
      </c>
      <c r="AB287" s="6" t="e">
        <f>INDEX(allsections[[S]:[Order]],MATCH(Y287,allsections[SGUID],0),3)</f>
        <v>#N/A</v>
      </c>
      <c r="AC287" s="6" t="s">
        <v>2766</v>
      </c>
    </row>
    <row r="288" spans="1:29" x14ac:dyDescent="0.25">
      <c r="A288" t="s">
        <v>2767</v>
      </c>
      <c r="B288" t="s">
        <v>2768</v>
      </c>
      <c r="C288" s="9" t="s">
        <v>1676</v>
      </c>
      <c r="D288">
        <v>3207</v>
      </c>
      <c r="X288" s="10"/>
      <c r="Y288" s="11"/>
      <c r="Z288" s="6" t="s">
        <v>2769</v>
      </c>
      <c r="AA288" s="6" t="e">
        <f>INDEX(allsections[[S]:[Order]],MATCH(X288,allsections[SGUID],0),3)</f>
        <v>#N/A</v>
      </c>
      <c r="AB288" s="6" t="e">
        <f>INDEX(allsections[[S]:[Order]],MATCH(Y288,allsections[SGUID],0),3)</f>
        <v>#N/A</v>
      </c>
      <c r="AC288" s="11" t="s">
        <v>2770</v>
      </c>
    </row>
    <row r="289" spans="1:29" ht="60" x14ac:dyDescent="0.25">
      <c r="A289" t="s">
        <v>2771</v>
      </c>
      <c r="B289" s="9" t="s">
        <v>2772</v>
      </c>
      <c r="C289" s="9"/>
      <c r="D289">
        <v>3207</v>
      </c>
      <c r="X289" s="8"/>
      <c r="Y289" s="6"/>
      <c r="Z289" s="6" t="s">
        <v>2773</v>
      </c>
      <c r="AA289" s="6" t="e">
        <f>INDEX(allsections[[S]:[Order]],MATCH(X289,allsections[SGUID],0),3)</f>
        <v>#N/A</v>
      </c>
      <c r="AB289" s="6" t="e">
        <f>INDEX(allsections[[S]:[Order]],MATCH(Y289,allsections[SGUID],0),3)</f>
        <v>#N/A</v>
      </c>
      <c r="AC289" s="6" t="s">
        <v>2774</v>
      </c>
    </row>
    <row r="290" spans="1:29" x14ac:dyDescent="0.25">
      <c r="A290" t="s">
        <v>2775</v>
      </c>
      <c r="B290" t="s">
        <v>2776</v>
      </c>
      <c r="C290" s="9" t="s">
        <v>1676</v>
      </c>
      <c r="D290">
        <v>3208</v>
      </c>
      <c r="X290" s="10"/>
      <c r="Y290" s="11"/>
      <c r="Z290" s="6" t="s">
        <v>2777</v>
      </c>
      <c r="AA290" s="6" t="e">
        <f>INDEX(allsections[[S]:[Order]],MATCH(X290,allsections[SGUID],0),3)</f>
        <v>#N/A</v>
      </c>
      <c r="AB290" s="6" t="e">
        <f>INDEX(allsections[[S]:[Order]],MATCH(Y290,allsections[SGUID],0),3)</f>
        <v>#N/A</v>
      </c>
      <c r="AC290" s="11" t="s">
        <v>2778</v>
      </c>
    </row>
    <row r="291" spans="1:29" ht="105" x14ac:dyDescent="0.25">
      <c r="A291" t="s">
        <v>2779</v>
      </c>
      <c r="B291" s="9" t="s">
        <v>2780</v>
      </c>
      <c r="C291" s="9"/>
      <c r="D291">
        <v>3208</v>
      </c>
      <c r="X291" s="8"/>
      <c r="Y291" s="6"/>
      <c r="Z291" s="6" t="s">
        <v>2781</v>
      </c>
      <c r="AA291" s="6" t="e">
        <f>INDEX(allsections[[S]:[Order]],MATCH(X291,allsections[SGUID],0),3)</f>
        <v>#N/A</v>
      </c>
      <c r="AB291" s="6" t="e">
        <f>INDEX(allsections[[S]:[Order]],MATCH(Y291,allsections[SGUID],0),3)</f>
        <v>#N/A</v>
      </c>
      <c r="AC291" s="6" t="s">
        <v>2782</v>
      </c>
    </row>
    <row r="292" spans="1:29" x14ac:dyDescent="0.25">
      <c r="A292" t="s">
        <v>2783</v>
      </c>
      <c r="B292" t="s">
        <v>2784</v>
      </c>
      <c r="C292" s="9" t="s">
        <v>1676</v>
      </c>
      <c r="D292">
        <v>3209</v>
      </c>
      <c r="X292" s="10"/>
      <c r="Y292" s="11"/>
      <c r="Z292" s="6" t="s">
        <v>2785</v>
      </c>
      <c r="AA292" s="6" t="e">
        <f>INDEX(allsections[[S]:[Order]],MATCH(X292,allsections[SGUID],0),3)</f>
        <v>#N/A</v>
      </c>
      <c r="AB292" s="6" t="e">
        <f>INDEX(allsections[[S]:[Order]],MATCH(Y292,allsections[SGUID],0),3)</f>
        <v>#N/A</v>
      </c>
      <c r="AC292" s="11" t="s">
        <v>2786</v>
      </c>
    </row>
    <row r="293" spans="1:29" ht="195" x14ac:dyDescent="0.25">
      <c r="A293" t="s">
        <v>2787</v>
      </c>
      <c r="B293" s="9" t="s">
        <v>2788</v>
      </c>
      <c r="C293" s="9"/>
      <c r="D293">
        <v>3209</v>
      </c>
      <c r="X293" s="8"/>
      <c r="Y293" s="6"/>
      <c r="Z293" s="6" t="s">
        <v>2789</v>
      </c>
      <c r="AA293" s="6" t="e">
        <f>INDEX(allsections[[S]:[Order]],MATCH(X293,allsections[SGUID],0),3)</f>
        <v>#N/A</v>
      </c>
      <c r="AB293" s="6" t="e">
        <f>INDEX(allsections[[S]:[Order]],MATCH(Y293,allsections[SGUID],0),3)</f>
        <v>#N/A</v>
      </c>
      <c r="AC293" s="6" t="s">
        <v>2790</v>
      </c>
    </row>
    <row r="294" spans="1:29" x14ac:dyDescent="0.25">
      <c r="A294" t="s">
        <v>2791</v>
      </c>
      <c r="B294" t="s">
        <v>2792</v>
      </c>
      <c r="C294" s="9" t="s">
        <v>1676</v>
      </c>
      <c r="D294">
        <v>3210</v>
      </c>
      <c r="X294" s="10"/>
      <c r="Y294" s="11"/>
      <c r="Z294" s="6" t="s">
        <v>2793</v>
      </c>
      <c r="AA294" s="6" t="e">
        <f>INDEX(allsections[[S]:[Order]],MATCH(X294,allsections[SGUID],0),3)</f>
        <v>#N/A</v>
      </c>
      <c r="AB294" s="6" t="e">
        <f>INDEX(allsections[[S]:[Order]],MATCH(Y294,allsections[SGUID],0),3)</f>
        <v>#N/A</v>
      </c>
      <c r="AC294" s="11" t="s">
        <v>2794</v>
      </c>
    </row>
    <row r="295" spans="1:29" ht="75" x14ac:dyDescent="0.25">
      <c r="A295" t="s">
        <v>2795</v>
      </c>
      <c r="B295" s="9" t="s">
        <v>2796</v>
      </c>
      <c r="C295" s="9"/>
      <c r="D295">
        <v>3210</v>
      </c>
      <c r="X295" s="8"/>
      <c r="Y295" s="6"/>
      <c r="Z295" s="6" t="s">
        <v>2797</v>
      </c>
      <c r="AA295" s="6" t="e">
        <f>INDEX(allsections[[S]:[Order]],MATCH(X295,allsections[SGUID],0),3)</f>
        <v>#N/A</v>
      </c>
      <c r="AB295" s="6" t="e">
        <f>INDEX(allsections[[S]:[Order]],MATCH(Y295,allsections[SGUID],0),3)</f>
        <v>#N/A</v>
      </c>
      <c r="AC295" s="6" t="s">
        <v>2798</v>
      </c>
    </row>
    <row r="296" spans="1:29" x14ac:dyDescent="0.25">
      <c r="A296" t="s">
        <v>2799</v>
      </c>
      <c r="B296" t="s">
        <v>2800</v>
      </c>
      <c r="C296" s="9" t="s">
        <v>1676</v>
      </c>
      <c r="D296">
        <v>3211</v>
      </c>
      <c r="X296" s="10"/>
      <c r="Y296" s="11"/>
      <c r="Z296" s="6" t="s">
        <v>2801</v>
      </c>
      <c r="AA296" s="6" t="e">
        <f>INDEX(allsections[[S]:[Order]],MATCH(X296,allsections[SGUID],0),3)</f>
        <v>#N/A</v>
      </c>
      <c r="AB296" s="6" t="e">
        <f>INDEX(allsections[[S]:[Order]],MATCH(Y296,allsections[SGUID],0),3)</f>
        <v>#N/A</v>
      </c>
      <c r="AC296" s="11" t="s">
        <v>2802</v>
      </c>
    </row>
    <row r="297" spans="1:29" ht="120" x14ac:dyDescent="0.25">
      <c r="A297" t="s">
        <v>2803</v>
      </c>
      <c r="B297" s="9" t="s">
        <v>2804</v>
      </c>
      <c r="C297" s="9"/>
      <c r="D297">
        <v>3211</v>
      </c>
      <c r="X297" s="8"/>
      <c r="Y297" s="6"/>
      <c r="Z297" s="6" t="s">
        <v>2805</v>
      </c>
      <c r="AA297" s="6" t="e">
        <f>INDEX(allsections[[S]:[Order]],MATCH(X297,allsections[SGUID],0),3)</f>
        <v>#N/A</v>
      </c>
      <c r="AB297" s="6" t="e">
        <f>INDEX(allsections[[S]:[Order]],MATCH(Y297,allsections[SGUID],0),3)</f>
        <v>#N/A</v>
      </c>
      <c r="AC297" s="6" t="s">
        <v>2806</v>
      </c>
    </row>
    <row r="298" spans="1:29" x14ac:dyDescent="0.25">
      <c r="A298" t="s">
        <v>2807</v>
      </c>
      <c r="B298" t="s">
        <v>2808</v>
      </c>
      <c r="C298" s="9" t="s">
        <v>1676</v>
      </c>
      <c r="D298">
        <v>3301</v>
      </c>
    </row>
    <row r="299" spans="1:29" ht="90" x14ac:dyDescent="0.25">
      <c r="A299" t="s">
        <v>2809</v>
      </c>
      <c r="B299" s="9" t="s">
        <v>2810</v>
      </c>
      <c r="C299" s="9"/>
      <c r="D299">
        <v>3301</v>
      </c>
    </row>
    <row r="300" spans="1:29" x14ac:dyDescent="0.25">
      <c r="A300" t="s">
        <v>2811</v>
      </c>
      <c r="B300" t="s">
        <v>2812</v>
      </c>
      <c r="C300" s="9" t="s">
        <v>1676</v>
      </c>
      <c r="D300">
        <v>3302</v>
      </c>
    </row>
    <row r="301" spans="1:29" ht="75" x14ac:dyDescent="0.25">
      <c r="A301" t="s">
        <v>2813</v>
      </c>
      <c r="B301" s="9" t="s">
        <v>2814</v>
      </c>
      <c r="C301" s="9"/>
      <c r="D301">
        <v>3302</v>
      </c>
    </row>
    <row r="302" spans="1:29" x14ac:dyDescent="0.25">
      <c r="A302" t="s">
        <v>2815</v>
      </c>
      <c r="B302" t="s">
        <v>2816</v>
      </c>
      <c r="C302" s="9" t="s">
        <v>1676</v>
      </c>
      <c r="D302">
        <v>3303</v>
      </c>
    </row>
    <row r="303" spans="1:29" ht="90" x14ac:dyDescent="0.25">
      <c r="A303" t="s">
        <v>2817</v>
      </c>
      <c r="B303" s="9" t="s">
        <v>2818</v>
      </c>
      <c r="C303" s="9"/>
      <c r="D303">
        <v>3303</v>
      </c>
    </row>
    <row r="304" spans="1:29" x14ac:dyDescent="0.25">
      <c r="A304" t="s">
        <v>2819</v>
      </c>
      <c r="B304" t="s">
        <v>2820</v>
      </c>
      <c r="C304" s="9" t="s">
        <v>1676</v>
      </c>
      <c r="D304">
        <v>3304</v>
      </c>
    </row>
    <row r="305" spans="1:4" ht="60" x14ac:dyDescent="0.25">
      <c r="A305" t="s">
        <v>2821</v>
      </c>
      <c r="B305" s="9" t="s">
        <v>2822</v>
      </c>
      <c r="C305" s="9"/>
      <c r="D305">
        <v>3304</v>
      </c>
    </row>
    <row r="306" spans="1:4" x14ac:dyDescent="0.25">
      <c r="A306" t="s">
        <v>2823</v>
      </c>
      <c r="B306" t="s">
        <v>2824</v>
      </c>
      <c r="C306" s="9" t="s">
        <v>1676</v>
      </c>
      <c r="D306">
        <v>3305</v>
      </c>
    </row>
    <row r="307" spans="1:4" ht="60" x14ac:dyDescent="0.25">
      <c r="A307" t="s">
        <v>2825</v>
      </c>
      <c r="B307" s="9" t="s">
        <v>2826</v>
      </c>
      <c r="C307" s="9"/>
      <c r="D307">
        <v>3305</v>
      </c>
    </row>
    <row r="308" spans="1:4" x14ac:dyDescent="0.25">
      <c r="A308" t="s">
        <v>2827</v>
      </c>
      <c r="B308" t="s">
        <v>2828</v>
      </c>
      <c r="C308" s="9" t="s">
        <v>1676</v>
      </c>
      <c r="D308">
        <v>3306</v>
      </c>
    </row>
    <row r="309" spans="1:4" ht="60" x14ac:dyDescent="0.25">
      <c r="A309" t="s">
        <v>2829</v>
      </c>
      <c r="B309" s="9" t="s">
        <v>2830</v>
      </c>
      <c r="C309" s="9"/>
      <c r="D309">
        <v>3306</v>
      </c>
    </row>
    <row r="310" spans="1:4" x14ac:dyDescent="0.25">
      <c r="A310" t="s">
        <v>2831</v>
      </c>
      <c r="B310" t="s">
        <v>2832</v>
      </c>
      <c r="C310" s="9" t="s">
        <v>1676</v>
      </c>
      <c r="D310">
        <v>3307</v>
      </c>
    </row>
    <row r="311" spans="1:4" ht="105" x14ac:dyDescent="0.25">
      <c r="A311" t="s">
        <v>2833</v>
      </c>
      <c r="B311" s="9" t="s">
        <v>2834</v>
      </c>
      <c r="C311" s="9"/>
      <c r="D311">
        <v>3307</v>
      </c>
    </row>
    <row r="312" spans="1:4" ht="45" x14ac:dyDescent="0.25">
      <c r="A312" t="s">
        <v>2835</v>
      </c>
      <c r="B312" s="9" t="s">
        <v>2836</v>
      </c>
      <c r="C312" s="9" t="s">
        <v>1676</v>
      </c>
      <c r="D312">
        <v>10100</v>
      </c>
    </row>
    <row r="313" spans="1:4" ht="135" x14ac:dyDescent="0.25">
      <c r="A313" t="s">
        <v>2837</v>
      </c>
      <c r="B313" s="9" t="s">
        <v>2838</v>
      </c>
      <c r="C313" s="9" t="s">
        <v>1676</v>
      </c>
      <c r="D313">
        <v>10101</v>
      </c>
    </row>
    <row r="314" spans="1:4" ht="150" x14ac:dyDescent="0.25">
      <c r="A314" t="s">
        <v>2839</v>
      </c>
      <c r="B314" s="9" t="s">
        <v>2840</v>
      </c>
      <c r="C314" s="9" t="s">
        <v>1676</v>
      </c>
      <c r="D314">
        <v>10102</v>
      </c>
    </row>
    <row r="315" spans="1:4" ht="60" x14ac:dyDescent="0.25">
      <c r="A315" t="s">
        <v>2841</v>
      </c>
      <c r="B315" s="9" t="s">
        <v>2842</v>
      </c>
      <c r="C315" s="9" t="s">
        <v>1676</v>
      </c>
      <c r="D315">
        <v>10200</v>
      </c>
    </row>
    <row r="316" spans="1:4" ht="120" x14ac:dyDescent="0.25">
      <c r="A316" t="s">
        <v>2843</v>
      </c>
      <c r="B316" s="9" t="s">
        <v>2844</v>
      </c>
      <c r="C316" s="9" t="s">
        <v>1676</v>
      </c>
      <c r="D316">
        <v>10201</v>
      </c>
    </row>
    <row r="317" spans="1:4" ht="90" x14ac:dyDescent="0.25">
      <c r="A317" t="s">
        <v>2845</v>
      </c>
      <c r="B317" s="9" t="s">
        <v>2846</v>
      </c>
      <c r="C317" s="9" t="s">
        <v>1676</v>
      </c>
      <c r="D317">
        <v>10202</v>
      </c>
    </row>
    <row r="318" spans="1:4" ht="45" x14ac:dyDescent="0.25">
      <c r="A318" t="s">
        <v>2847</v>
      </c>
      <c r="B318" s="9" t="s">
        <v>2848</v>
      </c>
      <c r="C318" s="9" t="s">
        <v>1676</v>
      </c>
      <c r="D318">
        <v>20100</v>
      </c>
    </row>
    <row r="319" spans="1:4" ht="90" x14ac:dyDescent="0.25">
      <c r="A319" t="s">
        <v>2849</v>
      </c>
      <c r="B319" s="9" t="s">
        <v>2850</v>
      </c>
      <c r="C319" s="9" t="s">
        <v>1676</v>
      </c>
      <c r="D319">
        <v>20200</v>
      </c>
    </row>
    <row r="320" spans="1:4" ht="105" x14ac:dyDescent="0.25">
      <c r="A320" t="s">
        <v>2851</v>
      </c>
      <c r="B320" s="9" t="s">
        <v>2852</v>
      </c>
      <c r="C320" s="9" t="s">
        <v>1676</v>
      </c>
      <c r="D320">
        <v>30100</v>
      </c>
    </row>
    <row r="321" spans="1:4" ht="45" x14ac:dyDescent="0.25">
      <c r="A321" t="s">
        <v>2853</v>
      </c>
      <c r="B321" s="9" t="s">
        <v>2854</v>
      </c>
      <c r="C321" s="9" t="s">
        <v>1676</v>
      </c>
      <c r="D321">
        <v>30200</v>
      </c>
    </row>
    <row r="322" spans="1:4" ht="75" x14ac:dyDescent="0.25">
      <c r="A322" t="s">
        <v>2855</v>
      </c>
      <c r="B322" s="9" t="s">
        <v>2856</v>
      </c>
      <c r="C322" s="9" t="s">
        <v>1676</v>
      </c>
      <c r="D322">
        <v>50100</v>
      </c>
    </row>
    <row r="323" spans="1:4" ht="90" x14ac:dyDescent="0.25">
      <c r="A323" t="s">
        <v>2857</v>
      </c>
      <c r="B323" s="9" t="s">
        <v>2858</v>
      </c>
      <c r="C323" s="9" t="s">
        <v>1676</v>
      </c>
      <c r="D323">
        <v>50200</v>
      </c>
    </row>
    <row r="324" spans="1:4" ht="165" x14ac:dyDescent="0.25">
      <c r="A324" t="s">
        <v>2859</v>
      </c>
      <c r="B324" s="9" t="s">
        <v>2860</v>
      </c>
      <c r="C324" s="9" t="s">
        <v>1676</v>
      </c>
      <c r="D324">
        <v>50300</v>
      </c>
    </row>
    <row r="325" spans="1:4" ht="75" x14ac:dyDescent="0.25">
      <c r="A325" t="s">
        <v>2861</v>
      </c>
      <c r="B325" s="9" t="s">
        <v>2862</v>
      </c>
      <c r="C325" s="9" t="s">
        <v>1676</v>
      </c>
      <c r="D325">
        <v>110100</v>
      </c>
    </row>
    <row r="326" spans="1:4" ht="90" x14ac:dyDescent="0.25">
      <c r="A326" t="s">
        <v>2863</v>
      </c>
      <c r="B326" s="9" t="s">
        <v>2864</v>
      </c>
      <c r="C326" s="9" t="s">
        <v>1676</v>
      </c>
      <c r="D326">
        <v>110200</v>
      </c>
    </row>
    <row r="327" spans="1:4" ht="90" x14ac:dyDescent="0.25">
      <c r="A327" t="s">
        <v>2865</v>
      </c>
      <c r="B327" s="9" t="s">
        <v>2866</v>
      </c>
      <c r="C327" s="9" t="s">
        <v>1676</v>
      </c>
      <c r="D327">
        <v>110300</v>
      </c>
    </row>
    <row r="328" spans="1:4" ht="105" x14ac:dyDescent="0.25">
      <c r="A328" t="s">
        <v>2867</v>
      </c>
      <c r="B328" s="9" t="s">
        <v>2868</v>
      </c>
      <c r="C328" s="9" t="s">
        <v>1676</v>
      </c>
      <c r="D328">
        <v>120100</v>
      </c>
    </row>
    <row r="329" spans="1:4" ht="105" x14ac:dyDescent="0.25">
      <c r="A329" t="s">
        <v>2869</v>
      </c>
      <c r="B329" s="9" t="s">
        <v>2870</v>
      </c>
      <c r="C329" s="9" t="s">
        <v>1676</v>
      </c>
      <c r="D329">
        <v>120200</v>
      </c>
    </row>
    <row r="330" spans="1:4" ht="135" x14ac:dyDescent="0.25">
      <c r="A330" t="s">
        <v>2871</v>
      </c>
      <c r="B330" s="9" t="s">
        <v>2872</v>
      </c>
      <c r="C330" s="9" t="s">
        <v>1676</v>
      </c>
      <c r="D330">
        <v>120301</v>
      </c>
    </row>
    <row r="331" spans="1:4" ht="150" x14ac:dyDescent="0.25">
      <c r="A331" t="s">
        <v>2873</v>
      </c>
      <c r="B331" s="9" t="s">
        <v>2874</v>
      </c>
      <c r="C331" s="9" t="s">
        <v>1676</v>
      </c>
      <c r="D331">
        <v>120302</v>
      </c>
    </row>
    <row r="332" spans="1:4" ht="150" x14ac:dyDescent="0.25">
      <c r="A332" t="s">
        <v>2875</v>
      </c>
      <c r="B332" s="9" t="s">
        <v>2876</v>
      </c>
      <c r="C332" s="9" t="s">
        <v>2877</v>
      </c>
      <c r="D332">
        <v>120303</v>
      </c>
    </row>
    <row r="333" spans="1:4" ht="285" x14ac:dyDescent="0.25">
      <c r="A333" t="s">
        <v>2878</v>
      </c>
      <c r="B333" s="9" t="s">
        <v>2879</v>
      </c>
      <c r="C333" s="9" t="s">
        <v>1676</v>
      </c>
      <c r="D333">
        <v>120304</v>
      </c>
    </row>
    <row r="334" spans="1:4" ht="285" x14ac:dyDescent="0.25">
      <c r="A334" t="s">
        <v>2880</v>
      </c>
      <c r="B334" s="9" t="s">
        <v>2879</v>
      </c>
      <c r="C334" s="9" t="s">
        <v>1676</v>
      </c>
      <c r="D334">
        <v>120304</v>
      </c>
    </row>
    <row r="335" spans="1:4" ht="60" x14ac:dyDescent="0.25">
      <c r="A335" t="s">
        <v>2881</v>
      </c>
      <c r="B335" s="9" t="s">
        <v>2882</v>
      </c>
      <c r="C335" s="9" t="s">
        <v>1676</v>
      </c>
      <c r="D335">
        <v>120400</v>
      </c>
    </row>
    <row r="336" spans="1:4" ht="180" x14ac:dyDescent="0.25">
      <c r="A336" t="s">
        <v>2883</v>
      </c>
      <c r="B336" s="9" t="s">
        <v>2884</v>
      </c>
      <c r="C336" s="9" t="s">
        <v>2885</v>
      </c>
      <c r="D336">
        <v>120500</v>
      </c>
    </row>
    <row r="337" spans="1:4" x14ac:dyDescent="0.25">
      <c r="A337" t="s">
        <v>59</v>
      </c>
      <c r="B337" t="s">
        <v>1676</v>
      </c>
      <c r="C337" s="9" t="s">
        <v>1676</v>
      </c>
    </row>
    <row r="347" spans="1:4" x14ac:dyDescent="0.25">
      <c r="D347" s="8"/>
    </row>
  </sheetData>
  <mergeCells count="4">
    <mergeCell ref="A1:D1"/>
    <mergeCell ref="F1:I1"/>
    <mergeCell ref="K1:N1"/>
    <mergeCell ref="P1:V1"/>
  </mergeCells>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61"/>
  <sheetViews>
    <sheetView topLeftCell="A86" workbookViewId="0">
      <selection activeCell="A124" sqref="A124:A261"/>
    </sheetView>
  </sheetViews>
  <sheetFormatPr defaultRowHeight="15" x14ac:dyDescent="0.25"/>
  <cols>
    <col min="1" max="1" width="27.140625" bestFit="1" customWidth="1"/>
    <col min="2" max="2" width="9.85546875" customWidth="1"/>
    <col min="3" max="3" width="50.140625" bestFit="1" customWidth="1"/>
  </cols>
  <sheetData>
    <row r="1" spans="1:4" x14ac:dyDescent="0.25">
      <c r="A1" t="s">
        <v>2886</v>
      </c>
      <c r="B1" t="s">
        <v>2887</v>
      </c>
      <c r="C1" t="s">
        <v>2888</v>
      </c>
      <c r="D1" t="s">
        <v>2889</v>
      </c>
    </row>
    <row r="2" spans="1:4" x14ac:dyDescent="0.25">
      <c r="A2" t="s">
        <v>608</v>
      </c>
      <c r="B2" t="s">
        <v>2890</v>
      </c>
      <c r="C2" t="str">
        <f>S2PQ_relational[[#This Row],[PIGUID]]&amp;S2PQ_relational[[#This Row],[PQGUID]]</f>
        <v>1t1Uf9Qy2KYSXOlwwK7bwY2EtW1EAPpAKFX3k6JZK82S</v>
      </c>
      <c r="D2" t="e">
        <f>IF(INDEX(#REF!,MATCH(S2PQ_relational[[#This Row],[PQGUID]],#REF!,0),5)="no",S2PQ_relational[[#This Row],[PIGUID]]&amp;"NO","-")</f>
        <v>#REF!</v>
      </c>
    </row>
    <row r="3" spans="1:4" x14ac:dyDescent="0.25">
      <c r="A3" t="s">
        <v>620</v>
      </c>
      <c r="B3" t="s">
        <v>2890</v>
      </c>
      <c r="C3" t="str">
        <f>S2PQ_relational[[#This Row],[PIGUID]]&amp;S2PQ_relational[[#This Row],[PQGUID]]</f>
        <v>6IeKZizd7oEEGd7BJAZLvK2EtW1EAPpAKFX3k6JZK82S</v>
      </c>
      <c r="D3" t="e">
        <f>IF(INDEX(#REF!,MATCH(S2PQ_relational[[#This Row],[PQGUID]],#REF!,0),5)="no",S2PQ_relational[[#This Row],[PIGUID]]&amp;"NO","-")</f>
        <v>#REF!</v>
      </c>
    </row>
    <row r="4" spans="1:4" x14ac:dyDescent="0.25">
      <c r="A4" t="s">
        <v>543</v>
      </c>
      <c r="B4" t="s">
        <v>2890</v>
      </c>
      <c r="C4" t="str">
        <f>S2PQ_relational[[#This Row],[PIGUID]]&amp;S2PQ_relational[[#This Row],[PQGUID]]</f>
        <v>drBvNVtOsNf4nEP6Usq6L2EtW1EAPpAKFX3k6JZK82S</v>
      </c>
      <c r="D4" t="e">
        <f>IF(INDEX(#REF!,MATCH(S2PQ_relational[[#This Row],[PQGUID]],#REF!,0),5)="no",S2PQ_relational[[#This Row],[PIGUID]]&amp;"NO","-")</f>
        <v>#REF!</v>
      </c>
    </row>
    <row r="5" spans="1:4" x14ac:dyDescent="0.25">
      <c r="A5" t="s">
        <v>632</v>
      </c>
      <c r="B5" t="s">
        <v>2890</v>
      </c>
      <c r="C5" t="str">
        <f>S2PQ_relational[[#This Row],[PIGUID]]&amp;S2PQ_relational[[#This Row],[PQGUID]]</f>
        <v>5V6VXYDSELqNjI53IJ5iEJ2EtW1EAPpAKFX3k6JZK82S</v>
      </c>
      <c r="D5" t="e">
        <f>IF(INDEX(#REF!,MATCH(S2PQ_relational[[#This Row],[PQGUID]],#REF!,0),5)="no",S2PQ_relational[[#This Row],[PIGUID]]&amp;"NO","-")</f>
        <v>#REF!</v>
      </c>
    </row>
    <row r="6" spans="1:4" x14ac:dyDescent="0.25">
      <c r="A6" t="s">
        <v>639</v>
      </c>
      <c r="B6" t="s">
        <v>2890</v>
      </c>
      <c r="C6" t="str">
        <f>S2PQ_relational[[#This Row],[PIGUID]]&amp;S2PQ_relational[[#This Row],[PQGUID]]</f>
        <v>6wWLmjyL314qZ6uEJu1piK2EtW1EAPpAKFX3k6JZK82S</v>
      </c>
      <c r="D6" t="e">
        <f>IF(INDEX(#REF!,MATCH(S2PQ_relational[[#This Row],[PQGUID]],#REF!,0),5)="no",S2PQ_relational[[#This Row],[PIGUID]]&amp;"NO","-")</f>
        <v>#REF!</v>
      </c>
    </row>
    <row r="7" spans="1:4" x14ac:dyDescent="0.25">
      <c r="A7" t="s">
        <v>645</v>
      </c>
      <c r="B7" t="s">
        <v>2890</v>
      </c>
      <c r="C7" t="str">
        <f>S2PQ_relational[[#This Row],[PIGUID]]&amp;S2PQ_relational[[#This Row],[PQGUID]]</f>
        <v>5Z2RRtEQnPat8lHwqldvaz2EtW1EAPpAKFX3k6JZK82S</v>
      </c>
      <c r="D7" t="e">
        <f>IF(INDEX(#REF!,MATCH(S2PQ_relational[[#This Row],[PQGUID]],#REF!,0),5)="no",S2PQ_relational[[#This Row],[PIGUID]]&amp;"NO","-")</f>
        <v>#REF!</v>
      </c>
    </row>
    <row r="8" spans="1:4" x14ac:dyDescent="0.25">
      <c r="A8" t="s">
        <v>651</v>
      </c>
      <c r="B8" t="s">
        <v>2890</v>
      </c>
      <c r="C8" t="str">
        <f>S2PQ_relational[[#This Row],[PIGUID]]&amp;S2PQ_relational[[#This Row],[PQGUID]]</f>
        <v>7a81ojul2BqqaeSV71ebRq2EtW1EAPpAKFX3k6JZK82S</v>
      </c>
      <c r="D8" t="e">
        <f>IF(INDEX(#REF!,MATCH(S2PQ_relational[[#This Row],[PQGUID]],#REF!,0),5)="no",S2PQ_relational[[#This Row],[PIGUID]]&amp;"NO","-")</f>
        <v>#REF!</v>
      </c>
    </row>
    <row r="9" spans="1:4" x14ac:dyDescent="0.25">
      <c r="A9" t="s">
        <v>657</v>
      </c>
      <c r="B9" t="s">
        <v>2890</v>
      </c>
      <c r="C9" t="str">
        <f>S2PQ_relational[[#This Row],[PIGUID]]&amp;S2PQ_relational[[#This Row],[PQGUID]]</f>
        <v>3dvDjHhS7MMZqMRUw5Ktis2EtW1EAPpAKFX3k6JZK82S</v>
      </c>
      <c r="D9" t="e">
        <f>IF(INDEX(#REF!,MATCH(S2PQ_relational[[#This Row],[PQGUID]],#REF!,0),5)="no",S2PQ_relational[[#This Row],[PIGUID]]&amp;"NO","-")</f>
        <v>#REF!</v>
      </c>
    </row>
    <row r="10" spans="1:4" x14ac:dyDescent="0.25">
      <c r="A10" t="s">
        <v>663</v>
      </c>
      <c r="B10" t="s">
        <v>2890</v>
      </c>
      <c r="C10" t="str">
        <f>S2PQ_relational[[#This Row],[PIGUID]]&amp;S2PQ_relational[[#This Row],[PQGUID]]</f>
        <v>17mYbzXNKGA9g0ugoT0i5a2EtW1EAPpAKFX3k6JZK82S</v>
      </c>
      <c r="D10" t="e">
        <f>IF(INDEX(#REF!,MATCH(S2PQ_relational[[#This Row],[PQGUID]],#REF!,0),5)="no",S2PQ_relational[[#This Row],[PIGUID]]&amp;"NO","-")</f>
        <v>#REF!</v>
      </c>
    </row>
    <row r="11" spans="1:4" x14ac:dyDescent="0.25">
      <c r="A11" t="s">
        <v>525</v>
      </c>
      <c r="B11" t="s">
        <v>2890</v>
      </c>
      <c r="C11" t="str">
        <f>S2PQ_relational[[#This Row],[PIGUID]]&amp;S2PQ_relational[[#This Row],[PQGUID]]</f>
        <v>3UnlLkDKxHKs8rUaGgUyp82EtW1EAPpAKFX3k6JZK82S</v>
      </c>
      <c r="D11" t="e">
        <f>IF(INDEX(#REF!,MATCH(S2PQ_relational[[#This Row],[PQGUID]],#REF!,0),5)="no",S2PQ_relational[[#This Row],[PIGUID]]&amp;"NO","-")</f>
        <v>#REF!</v>
      </c>
    </row>
    <row r="12" spans="1:4" x14ac:dyDescent="0.25">
      <c r="A12" t="s">
        <v>531</v>
      </c>
      <c r="B12" t="s">
        <v>2890</v>
      </c>
      <c r="C12" t="str">
        <f>S2PQ_relational[[#This Row],[PIGUID]]&amp;S2PQ_relational[[#This Row],[PQGUID]]</f>
        <v>7Ef5Bmo0przyYtqJEPtxah2EtW1EAPpAKFX3k6JZK82S</v>
      </c>
      <c r="D12" t="e">
        <f>IF(INDEX(#REF!,MATCH(S2PQ_relational[[#This Row],[PQGUID]],#REF!,0),5)="no",S2PQ_relational[[#This Row],[PIGUID]]&amp;"NO","-")</f>
        <v>#REF!</v>
      </c>
    </row>
    <row r="13" spans="1:4" x14ac:dyDescent="0.25">
      <c r="A13" t="s">
        <v>517</v>
      </c>
      <c r="B13" t="s">
        <v>2890</v>
      </c>
      <c r="C13" t="str">
        <f>S2PQ_relational[[#This Row],[PIGUID]]&amp;S2PQ_relational[[#This Row],[PQGUID]]</f>
        <v>57qpdDwQQ3MhNY6fIas56G2EtW1EAPpAKFX3k6JZK82S</v>
      </c>
      <c r="D13" t="e">
        <f>IF(INDEX(#REF!,MATCH(S2PQ_relational[[#This Row],[PQGUID]],#REF!,0),5)="no",S2PQ_relational[[#This Row],[PIGUID]]&amp;"NO","-")</f>
        <v>#REF!</v>
      </c>
    </row>
    <row r="14" spans="1:4" x14ac:dyDescent="0.25">
      <c r="A14" t="s">
        <v>952</v>
      </c>
      <c r="B14" t="s">
        <v>2890</v>
      </c>
      <c r="C14" t="str">
        <f>S2PQ_relational[[#This Row],[PIGUID]]&amp;S2PQ_relational[[#This Row],[PQGUID]]</f>
        <v>4tYggypoyyiTbigEnF5tNl2EtW1EAPpAKFX3k6JZK82S</v>
      </c>
      <c r="D14" t="e">
        <f>IF(INDEX(#REF!,MATCH(S2PQ_relational[[#This Row],[PQGUID]],#REF!,0),5)="no",S2PQ_relational[[#This Row],[PIGUID]]&amp;"NO","-")</f>
        <v>#REF!</v>
      </c>
    </row>
    <row r="15" spans="1:4" x14ac:dyDescent="0.25">
      <c r="A15" t="s">
        <v>1055</v>
      </c>
      <c r="B15" t="s">
        <v>2890</v>
      </c>
      <c r="C15" t="str">
        <f>S2PQ_relational[[#This Row],[PIGUID]]&amp;S2PQ_relational[[#This Row],[PQGUID]]</f>
        <v>3ZdJ0AeaZtPitqApXJMLbw2EtW1EAPpAKFX3k6JZK82S</v>
      </c>
      <c r="D15" t="e">
        <f>IF(INDEX(#REF!,MATCH(S2PQ_relational[[#This Row],[PQGUID]],#REF!,0),5)="no",S2PQ_relational[[#This Row],[PIGUID]]&amp;"NO","-")</f>
        <v>#REF!</v>
      </c>
    </row>
    <row r="16" spans="1:4" x14ac:dyDescent="0.25">
      <c r="A16" t="s">
        <v>537</v>
      </c>
      <c r="B16" t="s">
        <v>2890</v>
      </c>
      <c r="C16" t="str">
        <f>S2PQ_relational[[#This Row],[PIGUID]]&amp;S2PQ_relational[[#This Row],[PQGUID]]</f>
        <v>S68T9UgfEOsnr4eUjqyh02EtW1EAPpAKFX3k6JZK82S</v>
      </c>
      <c r="D16" t="e">
        <f>IF(INDEX(#REF!,MATCH(S2PQ_relational[[#This Row],[PQGUID]],#REF!,0),5)="no",S2PQ_relational[[#This Row],[PIGUID]]&amp;"NO","-")</f>
        <v>#REF!</v>
      </c>
    </row>
    <row r="17" spans="1:4" x14ac:dyDescent="0.25">
      <c r="A17" t="s">
        <v>1653</v>
      </c>
      <c r="B17" t="s">
        <v>2890</v>
      </c>
      <c r="C17" t="str">
        <f>S2PQ_relational[[#This Row],[PIGUID]]&amp;S2PQ_relational[[#This Row],[PQGUID]]</f>
        <v>ac8s20D0gDj5yI2V38P5h2EtW1EAPpAKFX3k6JZK82S</v>
      </c>
      <c r="D17" t="e">
        <f>IF(INDEX(#REF!,MATCH(S2PQ_relational[[#This Row],[PQGUID]],#REF!,0),5)="no",S2PQ_relational[[#This Row],[PIGUID]]&amp;"NO","-")</f>
        <v>#REF!</v>
      </c>
    </row>
    <row r="18" spans="1:4" x14ac:dyDescent="0.25">
      <c r="A18" t="s">
        <v>1115</v>
      </c>
      <c r="B18" t="s">
        <v>2891</v>
      </c>
      <c r="C18" t="str">
        <f>S2PQ_relational[[#This Row],[PIGUID]]&amp;S2PQ_relational[[#This Row],[PQGUID]]</f>
        <v>4kcaU4WXfhEt5ulhkgopSv5Zj36WQjqx5IY1YhvXpcbV</v>
      </c>
      <c r="D18" t="e">
        <f>IF(INDEX(#REF!,MATCH(S2PQ_relational[[#This Row],[PQGUID]],#REF!,0),5)="no",S2PQ_relational[[#This Row],[PIGUID]]&amp;"NO","-")</f>
        <v>#REF!</v>
      </c>
    </row>
    <row r="19" spans="1:4" x14ac:dyDescent="0.25">
      <c r="A19" t="s">
        <v>1446</v>
      </c>
      <c r="B19" t="s">
        <v>2891</v>
      </c>
      <c r="C19" t="str">
        <f>S2PQ_relational[[#This Row],[PIGUID]]&amp;S2PQ_relational[[#This Row],[PQGUID]]</f>
        <v>47OAxUk8PquuzGngN3TMMR5Zj36WQjqx5IY1YhvXpcbV</v>
      </c>
      <c r="D19" t="e">
        <f>IF(INDEX(#REF!,MATCH(S2PQ_relational[[#This Row],[PQGUID]],#REF!,0),5)="no",S2PQ_relational[[#This Row],[PIGUID]]&amp;"NO","-")</f>
        <v>#REF!</v>
      </c>
    </row>
    <row r="20" spans="1:4" x14ac:dyDescent="0.25">
      <c r="A20" t="s">
        <v>321</v>
      </c>
      <c r="B20" t="s">
        <v>2891</v>
      </c>
      <c r="C20" t="str">
        <f>S2PQ_relational[[#This Row],[PIGUID]]&amp;S2PQ_relational[[#This Row],[PQGUID]]</f>
        <v>27fgylZS660ZPcrPRESD9V5Zj36WQjqx5IY1YhvXpcbV</v>
      </c>
      <c r="D20" t="e">
        <f>IF(INDEX(#REF!,MATCH(S2PQ_relational[[#This Row],[PQGUID]],#REF!,0),5)="no",S2PQ_relational[[#This Row],[PIGUID]]&amp;"NO","-")</f>
        <v>#REF!</v>
      </c>
    </row>
    <row r="21" spans="1:4" x14ac:dyDescent="0.25">
      <c r="A21" t="s">
        <v>314</v>
      </c>
      <c r="B21" t="s">
        <v>2891</v>
      </c>
      <c r="C21" t="str">
        <f>S2PQ_relational[[#This Row],[PIGUID]]&amp;S2PQ_relational[[#This Row],[PQGUID]]</f>
        <v>2zWOO3Y7un4eZTkSRcjZhO5Zj36WQjqx5IY1YhvXpcbV</v>
      </c>
      <c r="D21" t="e">
        <f>IF(INDEX(#REF!,MATCH(S2PQ_relational[[#This Row],[PQGUID]],#REF!,0),5)="no",S2PQ_relational[[#This Row],[PIGUID]]&amp;"NO","-")</f>
        <v>#REF!</v>
      </c>
    </row>
    <row r="22" spans="1:4" x14ac:dyDescent="0.25">
      <c r="A22" t="s">
        <v>1491</v>
      </c>
      <c r="B22" t="s">
        <v>2891</v>
      </c>
      <c r="C22" t="str">
        <f>S2PQ_relational[[#This Row],[PIGUID]]&amp;S2PQ_relational[[#This Row],[PQGUID]]</f>
        <v>zCBHNccYdpkbDOJRTFDMX5Zj36WQjqx5IY1YhvXpcbV</v>
      </c>
      <c r="D22" t="e">
        <f>IF(INDEX(#REF!,MATCH(S2PQ_relational[[#This Row],[PQGUID]],#REF!,0),5)="no",S2PQ_relational[[#This Row],[PIGUID]]&amp;"NO","-")</f>
        <v>#REF!</v>
      </c>
    </row>
    <row r="23" spans="1:4" x14ac:dyDescent="0.25">
      <c r="A23" t="s">
        <v>119</v>
      </c>
      <c r="B23" t="s">
        <v>2892</v>
      </c>
      <c r="C23" t="str">
        <f>S2PQ_relational[[#This Row],[PIGUID]]&amp;S2PQ_relational[[#This Row],[PQGUID]]</f>
        <v>2Gq1Bnsm9LWSgu0yYPGAqs2EG7MSrrq0x0ejdqKatEm4</v>
      </c>
      <c r="D23" t="e">
        <f>IF(INDEX(#REF!,MATCH(S2PQ_relational[[#This Row],[PQGUID]],#REF!,0),5)="no",S2PQ_relational[[#This Row],[PIGUID]]&amp;"NO","-")</f>
        <v>#REF!</v>
      </c>
    </row>
    <row r="24" spans="1:4" x14ac:dyDescent="0.25">
      <c r="A24" t="s">
        <v>126</v>
      </c>
      <c r="B24" t="s">
        <v>2892</v>
      </c>
      <c r="C24" t="str">
        <f>S2PQ_relational[[#This Row],[PIGUID]]&amp;S2PQ_relational[[#This Row],[PQGUID]]</f>
        <v>5MOzjWZD4xVF2vLBThyE9Y2EG7MSrrq0x0ejdqKatEm4</v>
      </c>
      <c r="D24" t="e">
        <f>IF(INDEX(#REF!,MATCH(S2PQ_relational[[#This Row],[PQGUID]],#REF!,0),5)="no",S2PQ_relational[[#This Row],[PIGUID]]&amp;"NO","-")</f>
        <v>#REF!</v>
      </c>
    </row>
    <row r="25" spans="1:4" x14ac:dyDescent="0.25">
      <c r="A25" t="s">
        <v>132</v>
      </c>
      <c r="B25" t="s">
        <v>2892</v>
      </c>
      <c r="C25" t="str">
        <f>S2PQ_relational[[#This Row],[PIGUID]]&amp;S2PQ_relational[[#This Row],[PQGUID]]</f>
        <v>6l5RYwqdioYyMKHR02pOFZ2EG7MSrrq0x0ejdqKatEm4</v>
      </c>
      <c r="D25" t="e">
        <f>IF(INDEX(#REF!,MATCH(S2PQ_relational[[#This Row],[PQGUID]],#REF!,0),5)="no",S2PQ_relational[[#This Row],[PIGUID]]&amp;"NO","-")</f>
        <v>#REF!</v>
      </c>
    </row>
    <row r="26" spans="1:4" x14ac:dyDescent="0.25">
      <c r="A26" t="s">
        <v>138</v>
      </c>
      <c r="B26" t="s">
        <v>2892</v>
      </c>
      <c r="C26" t="str">
        <f>S2PQ_relational[[#This Row],[PIGUID]]&amp;S2PQ_relational[[#This Row],[PQGUID]]</f>
        <v>wiDViGk5eCDfZFWv76ggY2EG7MSrrq0x0ejdqKatEm4</v>
      </c>
      <c r="D26" t="e">
        <f>IF(INDEX(#REF!,MATCH(S2PQ_relational[[#This Row],[PQGUID]],#REF!,0),5)="no",S2PQ_relational[[#This Row],[PIGUID]]&amp;"NO","-")</f>
        <v>#REF!</v>
      </c>
    </row>
    <row r="27" spans="1:4" x14ac:dyDescent="0.25">
      <c r="A27" t="s">
        <v>150</v>
      </c>
      <c r="B27" t="s">
        <v>2892</v>
      </c>
      <c r="C27" t="str">
        <f>S2PQ_relational[[#This Row],[PIGUID]]&amp;S2PQ_relational[[#This Row],[PQGUID]]</f>
        <v>5X0lOkdt3EOPLD0fvtyVj72EG7MSrrq0x0ejdqKatEm4</v>
      </c>
      <c r="D27" t="e">
        <f>IF(INDEX(#REF!,MATCH(S2PQ_relational[[#This Row],[PQGUID]],#REF!,0),5)="no",S2PQ_relational[[#This Row],[PIGUID]]&amp;"NO","-")</f>
        <v>#REF!</v>
      </c>
    </row>
    <row r="28" spans="1:4" x14ac:dyDescent="0.25">
      <c r="A28" t="s">
        <v>144</v>
      </c>
      <c r="B28" t="s">
        <v>2892</v>
      </c>
      <c r="C28" t="str">
        <f>S2PQ_relational[[#This Row],[PIGUID]]&amp;S2PQ_relational[[#This Row],[PQGUID]]</f>
        <v>3gs2apSqOGYYba8IIUBSSD2EG7MSrrq0x0ejdqKatEm4</v>
      </c>
      <c r="D28" t="e">
        <f>IF(INDEX(#REF!,MATCH(S2PQ_relational[[#This Row],[PQGUID]],#REF!,0),5)="no",S2PQ_relational[[#This Row],[PIGUID]]&amp;"NO","-")</f>
        <v>#REF!</v>
      </c>
    </row>
    <row r="29" spans="1:4" x14ac:dyDescent="0.25">
      <c r="A29" t="s">
        <v>156</v>
      </c>
      <c r="B29" t="s">
        <v>2892</v>
      </c>
      <c r="C29" t="str">
        <f>S2PQ_relational[[#This Row],[PIGUID]]&amp;S2PQ_relational[[#This Row],[PQGUID]]</f>
        <v>2yboI70G0IJBeUrK3QQUdq2EG7MSrrq0x0ejdqKatEm4</v>
      </c>
      <c r="D29" t="e">
        <f>IF(INDEX(#REF!,MATCH(S2PQ_relational[[#This Row],[PQGUID]],#REF!,0),5)="no",S2PQ_relational[[#This Row],[PIGUID]]&amp;"NO","-")</f>
        <v>#REF!</v>
      </c>
    </row>
    <row r="30" spans="1:4" x14ac:dyDescent="0.25">
      <c r="A30" t="s">
        <v>175</v>
      </c>
      <c r="B30" t="s">
        <v>2892</v>
      </c>
      <c r="C30" t="str">
        <f>S2PQ_relational[[#This Row],[PIGUID]]&amp;S2PQ_relational[[#This Row],[PQGUID]]</f>
        <v>7hCXGokTTEIsR1yZks8VId2EG7MSrrq0x0ejdqKatEm4</v>
      </c>
      <c r="D30" t="e">
        <f>IF(INDEX(#REF!,MATCH(S2PQ_relational[[#This Row],[PQGUID]],#REF!,0),5)="no",S2PQ_relational[[#This Row],[PIGUID]]&amp;"NO","-")</f>
        <v>#REF!</v>
      </c>
    </row>
    <row r="31" spans="1:4" x14ac:dyDescent="0.25">
      <c r="A31" t="s">
        <v>169</v>
      </c>
      <c r="B31" t="s">
        <v>2892</v>
      </c>
      <c r="C31" t="str">
        <f>S2PQ_relational[[#This Row],[PIGUID]]&amp;S2PQ_relational[[#This Row],[PQGUID]]</f>
        <v>1cZIum4WKVXIW4inm0k4T12EG7MSrrq0x0ejdqKatEm4</v>
      </c>
      <c r="D31" t="e">
        <f>IF(INDEX(#REF!,MATCH(S2PQ_relational[[#This Row],[PQGUID]],#REF!,0),5)="no",S2PQ_relational[[#This Row],[PIGUID]]&amp;"NO","-")</f>
        <v>#REF!</v>
      </c>
    </row>
    <row r="32" spans="1:4" x14ac:dyDescent="0.25">
      <c r="A32" t="s">
        <v>162</v>
      </c>
      <c r="B32" t="s">
        <v>2892</v>
      </c>
      <c r="C32" t="str">
        <f>S2PQ_relational[[#This Row],[PIGUID]]&amp;S2PQ_relational[[#This Row],[PQGUID]]</f>
        <v>236JYhIGIqB7WczTtNJh6I2EG7MSrrq0x0ejdqKatEm4</v>
      </c>
      <c r="D32" t="e">
        <f>IF(INDEX(#REF!,MATCH(S2PQ_relational[[#This Row],[PQGUID]],#REF!,0),5)="no",S2PQ_relational[[#This Row],[PIGUID]]&amp;"NO","-")</f>
        <v>#REF!</v>
      </c>
    </row>
    <row r="33" spans="1:4" x14ac:dyDescent="0.25">
      <c r="A33" t="s">
        <v>255</v>
      </c>
      <c r="B33" t="s">
        <v>2892</v>
      </c>
      <c r="C33" t="str">
        <f>S2PQ_relational[[#This Row],[PIGUID]]&amp;S2PQ_relational[[#This Row],[PQGUID]]</f>
        <v>2ZivpJlufQNCuiC6C8FAZZ2EG7MSrrq0x0ejdqKatEm4</v>
      </c>
      <c r="D33" t="e">
        <f>IF(INDEX(#REF!,MATCH(S2PQ_relational[[#This Row],[PQGUID]],#REF!,0),5)="no",S2PQ_relational[[#This Row],[PIGUID]]&amp;"NO","-")</f>
        <v>#REF!</v>
      </c>
    </row>
    <row r="34" spans="1:4" x14ac:dyDescent="0.25">
      <c r="A34" t="s">
        <v>225</v>
      </c>
      <c r="B34" t="s">
        <v>2892</v>
      </c>
      <c r="C34" t="str">
        <f>S2PQ_relational[[#This Row],[PIGUID]]&amp;S2PQ_relational[[#This Row],[PQGUID]]</f>
        <v>2c8hJQnuUV1ErQICxXEqEb2EG7MSrrq0x0ejdqKatEm4</v>
      </c>
      <c r="D34" t="e">
        <f>IF(INDEX(#REF!,MATCH(S2PQ_relational[[#This Row],[PQGUID]],#REF!,0),5)="no",S2PQ_relational[[#This Row],[PIGUID]]&amp;"NO","-")</f>
        <v>#REF!</v>
      </c>
    </row>
    <row r="35" spans="1:4" x14ac:dyDescent="0.25">
      <c r="A35" t="s">
        <v>249</v>
      </c>
      <c r="B35" t="s">
        <v>2892</v>
      </c>
      <c r="C35" t="str">
        <f>S2PQ_relational[[#This Row],[PIGUID]]&amp;S2PQ_relational[[#This Row],[PQGUID]]</f>
        <v>4brhemqOJ3VMfRkm8ZbC6N2EG7MSrrq0x0ejdqKatEm4</v>
      </c>
      <c r="D35" t="e">
        <f>IF(INDEX(#REF!,MATCH(S2PQ_relational[[#This Row],[PQGUID]],#REF!,0),5)="no",S2PQ_relational[[#This Row],[PIGUID]]&amp;"NO","-")</f>
        <v>#REF!</v>
      </c>
    </row>
    <row r="36" spans="1:4" x14ac:dyDescent="0.25">
      <c r="A36" t="s">
        <v>243</v>
      </c>
      <c r="B36" t="s">
        <v>2892</v>
      </c>
      <c r="C36" t="str">
        <f>S2PQ_relational[[#This Row],[PIGUID]]&amp;S2PQ_relational[[#This Row],[PQGUID]]</f>
        <v>5u5yuwBvVHREFyBbfs9mfl2EG7MSrrq0x0ejdqKatEm4</v>
      </c>
      <c r="D36" t="e">
        <f>IF(INDEX(#REF!,MATCH(S2PQ_relational[[#This Row],[PQGUID]],#REF!,0),5)="no",S2PQ_relational[[#This Row],[PIGUID]]&amp;"NO","-")</f>
        <v>#REF!</v>
      </c>
    </row>
    <row r="37" spans="1:4" x14ac:dyDescent="0.25">
      <c r="A37" t="s">
        <v>237</v>
      </c>
      <c r="B37" t="s">
        <v>2892</v>
      </c>
      <c r="C37" t="str">
        <f>S2PQ_relational[[#This Row],[PIGUID]]&amp;S2PQ_relational[[#This Row],[PQGUID]]</f>
        <v>13CetXaLYmBJomirJYnZXc2EG7MSrrq0x0ejdqKatEm4</v>
      </c>
      <c r="D37" t="e">
        <f>IF(INDEX(#REF!,MATCH(S2PQ_relational[[#This Row],[PQGUID]],#REF!,0),5)="no",S2PQ_relational[[#This Row],[PIGUID]]&amp;"NO","-")</f>
        <v>#REF!</v>
      </c>
    </row>
    <row r="38" spans="1:4" x14ac:dyDescent="0.25">
      <c r="A38" t="s">
        <v>231</v>
      </c>
      <c r="B38" t="s">
        <v>2892</v>
      </c>
      <c r="C38" t="str">
        <f>S2PQ_relational[[#This Row],[PIGUID]]&amp;S2PQ_relational[[#This Row],[PQGUID]]</f>
        <v>ghgEzneaCfOlrcrUtsHzQ2EG7MSrrq0x0ejdqKatEm4</v>
      </c>
      <c r="D38" t="e">
        <f>IF(INDEX(#REF!,MATCH(S2PQ_relational[[#This Row],[PQGUID]],#REF!,0),5)="no",S2PQ_relational[[#This Row],[PIGUID]]&amp;"NO","-")</f>
        <v>#REF!</v>
      </c>
    </row>
    <row r="39" spans="1:4" x14ac:dyDescent="0.25">
      <c r="A39" t="s">
        <v>181</v>
      </c>
      <c r="B39" t="s">
        <v>2892</v>
      </c>
      <c r="C39" t="str">
        <f>S2PQ_relational[[#This Row],[PIGUID]]&amp;S2PQ_relational[[#This Row],[PQGUID]]</f>
        <v>2gQei3q3oLh1N2UpIiPMZR2EG7MSrrq0x0ejdqKatEm4</v>
      </c>
      <c r="D39" t="e">
        <f>IF(INDEX(#REF!,MATCH(S2PQ_relational[[#This Row],[PQGUID]],#REF!,0),5)="no",S2PQ_relational[[#This Row],[PIGUID]]&amp;"NO","-")</f>
        <v>#REF!</v>
      </c>
    </row>
    <row r="40" spans="1:4" x14ac:dyDescent="0.25">
      <c r="A40" t="s">
        <v>188</v>
      </c>
      <c r="B40" t="s">
        <v>2892</v>
      </c>
      <c r="C40" t="str">
        <f>S2PQ_relational[[#This Row],[PIGUID]]&amp;S2PQ_relational[[#This Row],[PQGUID]]</f>
        <v>2zn0z3XJX2yLdrTiB4v3Tm2EG7MSrrq0x0ejdqKatEm4</v>
      </c>
      <c r="D40" t="e">
        <f>IF(INDEX(#REF!,MATCH(S2PQ_relational[[#This Row],[PQGUID]],#REF!,0),5)="no",S2PQ_relational[[#This Row],[PIGUID]]&amp;"NO","-")</f>
        <v>#REF!</v>
      </c>
    </row>
    <row r="41" spans="1:4" x14ac:dyDescent="0.25">
      <c r="A41" t="s">
        <v>201</v>
      </c>
      <c r="B41" t="s">
        <v>2892</v>
      </c>
      <c r="C41" t="str">
        <f>S2PQ_relational[[#This Row],[PIGUID]]&amp;S2PQ_relational[[#This Row],[PQGUID]]</f>
        <v>1f56vdRKnyZ4i7xrjls2ls2EG7MSrrq0x0ejdqKatEm4</v>
      </c>
      <c r="D41" t="e">
        <f>IF(INDEX(#REF!,MATCH(S2PQ_relational[[#This Row],[PQGUID]],#REF!,0),5)="no",S2PQ_relational[[#This Row],[PIGUID]]&amp;"NO","-")</f>
        <v>#REF!</v>
      </c>
    </row>
    <row r="42" spans="1:4" x14ac:dyDescent="0.25">
      <c r="A42" t="s">
        <v>194</v>
      </c>
      <c r="B42" t="s">
        <v>2892</v>
      </c>
      <c r="C42" t="str">
        <f>S2PQ_relational[[#This Row],[PIGUID]]&amp;S2PQ_relational[[#This Row],[PQGUID]]</f>
        <v>5ImvJyZxU6SllaoGvrbjxn2EG7MSrrq0x0ejdqKatEm4</v>
      </c>
      <c r="D42" t="e">
        <f>IF(INDEX(#REF!,MATCH(S2PQ_relational[[#This Row],[PQGUID]],#REF!,0),5)="no",S2PQ_relational[[#This Row],[PIGUID]]&amp;"NO","-")</f>
        <v>#REF!</v>
      </c>
    </row>
    <row r="43" spans="1:4" x14ac:dyDescent="0.25">
      <c r="A43" t="s">
        <v>213</v>
      </c>
      <c r="B43" t="s">
        <v>2892</v>
      </c>
      <c r="C43" t="str">
        <f>S2PQ_relational[[#This Row],[PIGUID]]&amp;S2PQ_relational[[#This Row],[PQGUID]]</f>
        <v>ooA48m9h5JuWuXlh3h9nw2EG7MSrrq0x0ejdqKatEm4</v>
      </c>
      <c r="D43" t="e">
        <f>IF(INDEX(#REF!,MATCH(S2PQ_relational[[#This Row],[PQGUID]],#REF!,0),5)="no",S2PQ_relational[[#This Row],[PIGUID]]&amp;"NO","-")</f>
        <v>#REF!</v>
      </c>
    </row>
    <row r="44" spans="1:4" x14ac:dyDescent="0.25">
      <c r="A44" t="s">
        <v>219</v>
      </c>
      <c r="B44" t="s">
        <v>2892</v>
      </c>
      <c r="C44" t="str">
        <f>S2PQ_relational[[#This Row],[PIGUID]]&amp;S2PQ_relational[[#This Row],[PQGUID]]</f>
        <v>6TFm1ioW2TLOSXmGk3OEIn2EG7MSrrq0x0ejdqKatEm4</v>
      </c>
      <c r="D44" t="e">
        <f>IF(INDEX(#REF!,MATCH(S2PQ_relational[[#This Row],[PQGUID]],#REF!,0),5)="no",S2PQ_relational[[#This Row],[PIGUID]]&amp;"NO","-")</f>
        <v>#REF!</v>
      </c>
    </row>
    <row r="45" spans="1:4" x14ac:dyDescent="0.25">
      <c r="A45" t="s">
        <v>207</v>
      </c>
      <c r="B45" t="s">
        <v>2892</v>
      </c>
      <c r="C45" t="str">
        <f>S2PQ_relational[[#This Row],[PIGUID]]&amp;S2PQ_relational[[#This Row],[PQGUID]]</f>
        <v>IwOV2MqTs4Z9i9brqP57d2EG7MSrrq0x0ejdqKatEm4</v>
      </c>
      <c r="D45" t="e">
        <f>IF(INDEX(#REF!,MATCH(S2PQ_relational[[#This Row],[PQGUID]],#REF!,0),5)="no",S2PQ_relational[[#This Row],[PIGUID]]&amp;"NO","-")</f>
        <v>#REF!</v>
      </c>
    </row>
    <row r="46" spans="1:4" x14ac:dyDescent="0.25">
      <c r="A46" t="s">
        <v>113</v>
      </c>
      <c r="B46" t="s">
        <v>2892</v>
      </c>
      <c r="C46" t="str">
        <f>S2PQ_relational[[#This Row],[PIGUID]]&amp;S2PQ_relational[[#This Row],[PQGUID]]</f>
        <v>5Z30UE56IcWu2Ogi6uU7P12EG7MSrrq0x0ejdqKatEm4</v>
      </c>
      <c r="D46" t="e">
        <f>IF(INDEX(#REF!,MATCH(S2PQ_relational[[#This Row],[PQGUID]],#REF!,0),5)="no",S2PQ_relational[[#This Row],[PIGUID]]&amp;"NO","-")</f>
        <v>#REF!</v>
      </c>
    </row>
    <row r="47" spans="1:4" x14ac:dyDescent="0.25">
      <c r="A47" t="s">
        <v>68</v>
      </c>
      <c r="B47" t="s">
        <v>2892</v>
      </c>
      <c r="C47" t="str">
        <f>S2PQ_relational[[#This Row],[PIGUID]]&amp;S2PQ_relational[[#This Row],[PQGUID]]</f>
        <v>4y4XfK5WguKQQzyYxhM7vj2EG7MSrrq0x0ejdqKatEm4</v>
      </c>
      <c r="D47" t="e">
        <f>IF(INDEX(#REF!,MATCH(S2PQ_relational[[#This Row],[PQGUID]],#REF!,0),5)="no",S2PQ_relational[[#This Row],[PIGUID]]&amp;"NO","-")</f>
        <v>#REF!</v>
      </c>
    </row>
    <row r="48" spans="1:4" x14ac:dyDescent="0.25">
      <c r="A48" t="s">
        <v>76</v>
      </c>
      <c r="B48" t="s">
        <v>2892</v>
      </c>
      <c r="C48" t="str">
        <f>S2PQ_relational[[#This Row],[PIGUID]]&amp;S2PQ_relational[[#This Row],[PQGUID]]</f>
        <v>2TpUqguiyRq6bzrmalFpkC2EG7MSrrq0x0ejdqKatEm4</v>
      </c>
      <c r="D48" t="e">
        <f>IF(INDEX(#REF!,MATCH(S2PQ_relational[[#This Row],[PQGUID]],#REF!,0),5)="no",S2PQ_relational[[#This Row],[PIGUID]]&amp;"NO","-")</f>
        <v>#REF!</v>
      </c>
    </row>
    <row r="49" spans="1:4" x14ac:dyDescent="0.25">
      <c r="A49" t="s">
        <v>107</v>
      </c>
      <c r="B49" t="s">
        <v>2892</v>
      </c>
      <c r="C49" t="str">
        <f>S2PQ_relational[[#This Row],[PIGUID]]&amp;S2PQ_relational[[#This Row],[PQGUID]]</f>
        <v>1oOiCSR5UWyBmNEWcRw0ZZ2EG7MSrrq0x0ejdqKatEm4</v>
      </c>
      <c r="D49" t="e">
        <f>IF(INDEX(#REF!,MATCH(S2PQ_relational[[#This Row],[PQGUID]],#REF!,0),5)="no",S2PQ_relational[[#This Row],[PIGUID]]&amp;"NO","-")</f>
        <v>#REF!</v>
      </c>
    </row>
    <row r="50" spans="1:4" x14ac:dyDescent="0.25">
      <c r="A50" t="s">
        <v>82</v>
      </c>
      <c r="B50" t="s">
        <v>2892</v>
      </c>
      <c r="C50" t="str">
        <f>S2PQ_relational[[#This Row],[PIGUID]]&amp;S2PQ_relational[[#This Row],[PQGUID]]</f>
        <v>2VS8WNjO92IsSyWKdwCtI62EG7MSrrq0x0ejdqKatEm4</v>
      </c>
      <c r="D50" t="e">
        <f>IF(INDEX(#REF!,MATCH(S2PQ_relational[[#This Row],[PQGUID]],#REF!,0),5)="no",S2PQ_relational[[#This Row],[PIGUID]]&amp;"NO","-")</f>
        <v>#REF!</v>
      </c>
    </row>
    <row r="51" spans="1:4" x14ac:dyDescent="0.25">
      <c r="A51" t="s">
        <v>101</v>
      </c>
      <c r="B51" t="s">
        <v>2892</v>
      </c>
      <c r="C51" t="str">
        <f>S2PQ_relational[[#This Row],[PIGUID]]&amp;S2PQ_relational[[#This Row],[PQGUID]]</f>
        <v>24U0Rgefg7NGhVKWLuxMuf2EG7MSrrq0x0ejdqKatEm4</v>
      </c>
      <c r="D51" t="e">
        <f>IF(INDEX(#REF!,MATCH(S2PQ_relational[[#This Row],[PQGUID]],#REF!,0),5)="no",S2PQ_relational[[#This Row],[PIGUID]]&amp;"NO","-")</f>
        <v>#REF!</v>
      </c>
    </row>
    <row r="52" spans="1:4" x14ac:dyDescent="0.25">
      <c r="A52" t="s">
        <v>88</v>
      </c>
      <c r="B52" t="s">
        <v>2892</v>
      </c>
      <c r="C52" t="str">
        <f>S2PQ_relational[[#This Row],[PIGUID]]&amp;S2PQ_relational[[#This Row],[PQGUID]]</f>
        <v>1iOB0fKpNADq3pJs75nI3A2EG7MSrrq0x0ejdqKatEm4</v>
      </c>
      <c r="D52" t="e">
        <f>IF(INDEX(#REF!,MATCH(S2PQ_relational[[#This Row],[PQGUID]],#REF!,0),5)="no",S2PQ_relational[[#This Row],[PIGUID]]&amp;"NO","-")</f>
        <v>#REF!</v>
      </c>
    </row>
    <row r="53" spans="1:4" x14ac:dyDescent="0.25">
      <c r="A53" t="s">
        <v>95</v>
      </c>
      <c r="B53" t="s">
        <v>2892</v>
      </c>
      <c r="C53" t="str">
        <f>S2PQ_relational[[#This Row],[PIGUID]]&amp;S2PQ_relational[[#This Row],[PQGUID]]</f>
        <v>4gvCL5wZyTmj7i2ee5MyiA2EG7MSrrq0x0ejdqKatEm4</v>
      </c>
      <c r="D53" t="e">
        <f>IF(INDEX(#REF!,MATCH(S2PQ_relational[[#This Row],[PQGUID]],#REF!,0),5)="no",S2PQ_relational[[#This Row],[PIGUID]]&amp;"NO","-")</f>
        <v>#REF!</v>
      </c>
    </row>
    <row r="54" spans="1:4" x14ac:dyDescent="0.25">
      <c r="A54" t="s">
        <v>1232</v>
      </c>
      <c r="B54" t="s">
        <v>2893</v>
      </c>
      <c r="C54" t="str">
        <f>S2PQ_relational[[#This Row],[PIGUID]]&amp;S2PQ_relational[[#This Row],[PQGUID]]</f>
        <v>4NplQ4NPSfZDFUx3gQBbKcHmBJjNYVqGURZ5d0apAgm</v>
      </c>
      <c r="D54" t="e">
        <f>IF(INDEX(#REF!,MATCH(S2PQ_relational[[#This Row],[PQGUID]],#REF!,0),5)="no",S2PQ_relational[[#This Row],[PIGUID]]&amp;"NO","-")</f>
        <v>#REF!</v>
      </c>
    </row>
    <row r="55" spans="1:4" x14ac:dyDescent="0.25">
      <c r="A55" t="s">
        <v>492</v>
      </c>
      <c r="B55" t="s">
        <v>2894</v>
      </c>
      <c r="C55" t="str">
        <f>S2PQ_relational[[#This Row],[PIGUID]]&amp;S2PQ_relational[[#This Row],[PQGUID]]</f>
        <v>VRG6SrwbVKrZrXujm9crD58k2kPz0K27wGZYEVaI2nt</v>
      </c>
      <c r="D55" t="e">
        <f>IF(INDEX(#REF!,MATCH(S2PQ_relational[[#This Row],[PQGUID]],#REF!,0),5)="no",S2PQ_relational[[#This Row],[PIGUID]]&amp;"NO","-")</f>
        <v>#REF!</v>
      </c>
    </row>
    <row r="56" spans="1:4" x14ac:dyDescent="0.25">
      <c r="A56" t="s">
        <v>479</v>
      </c>
      <c r="B56" t="s">
        <v>2894</v>
      </c>
      <c r="C56" t="str">
        <f>S2PQ_relational[[#This Row],[PIGUID]]&amp;S2PQ_relational[[#This Row],[PQGUID]]</f>
        <v>4qMozofCzwfrQxuaLOYDm358k2kPz0K27wGZYEVaI2nt</v>
      </c>
      <c r="D56" t="e">
        <f>IF(INDEX(#REF!,MATCH(S2PQ_relational[[#This Row],[PQGUID]],#REF!,0),5)="no",S2PQ_relational[[#This Row],[PIGUID]]&amp;"NO","-")</f>
        <v>#REF!</v>
      </c>
    </row>
    <row r="57" spans="1:4" x14ac:dyDescent="0.25">
      <c r="A57" t="s">
        <v>499</v>
      </c>
      <c r="B57" t="s">
        <v>2894</v>
      </c>
      <c r="C57" t="str">
        <f>S2PQ_relational[[#This Row],[PIGUID]]&amp;S2PQ_relational[[#This Row],[PQGUID]]</f>
        <v>28AVpmuzhuBjpHdB0yatPU58k2kPz0K27wGZYEVaI2nt</v>
      </c>
      <c r="D57" t="e">
        <f>IF(INDEX(#REF!,MATCH(S2PQ_relational[[#This Row],[PQGUID]],#REF!,0),5)="no",S2PQ_relational[[#This Row],[PIGUID]]&amp;"NO","-")</f>
        <v>#REF!</v>
      </c>
    </row>
    <row r="58" spans="1:4" x14ac:dyDescent="0.25">
      <c r="A58" t="s">
        <v>505</v>
      </c>
      <c r="B58" t="s">
        <v>2894</v>
      </c>
      <c r="C58" t="str">
        <f>S2PQ_relational[[#This Row],[PIGUID]]&amp;S2PQ_relational[[#This Row],[PQGUID]]</f>
        <v>1GtQAo813EW7rEPDpQKBTh58k2kPz0K27wGZYEVaI2nt</v>
      </c>
      <c r="D58" t="e">
        <f>IF(INDEX(#REF!,MATCH(S2PQ_relational[[#This Row],[PQGUID]],#REF!,0),5)="no",S2PQ_relational[[#This Row],[PIGUID]]&amp;"NO","-")</f>
        <v>#REF!</v>
      </c>
    </row>
    <row r="59" spans="1:4" x14ac:dyDescent="0.25">
      <c r="A59" t="s">
        <v>511</v>
      </c>
      <c r="B59" t="s">
        <v>2894</v>
      </c>
      <c r="C59" t="str">
        <f>S2PQ_relational[[#This Row],[PIGUID]]&amp;S2PQ_relational[[#This Row],[PQGUID]]</f>
        <v>7nLiadzIVChd9epka2vgwx58k2kPz0K27wGZYEVaI2nt</v>
      </c>
      <c r="D59" t="e">
        <f>IF(INDEX(#REF!,MATCH(S2PQ_relational[[#This Row],[PQGUID]],#REF!,0),5)="no",S2PQ_relational[[#This Row],[PIGUID]]&amp;"NO","-")</f>
        <v>#REF!</v>
      </c>
    </row>
    <row r="60" spans="1:4" x14ac:dyDescent="0.25">
      <c r="A60" t="s">
        <v>458</v>
      </c>
      <c r="B60" t="s">
        <v>2894</v>
      </c>
      <c r="C60" t="str">
        <f>S2PQ_relational[[#This Row],[PIGUID]]&amp;S2PQ_relational[[#This Row],[PQGUID]]</f>
        <v>6FpvBUQ7VzcYnmXttGoK4c58k2kPz0K27wGZYEVaI2nt</v>
      </c>
      <c r="D60" t="e">
        <f>IF(INDEX(#REF!,MATCH(S2PQ_relational[[#This Row],[PQGUID]],#REF!,0),5)="no",S2PQ_relational[[#This Row],[PIGUID]]&amp;"NO","-")</f>
        <v>#REF!</v>
      </c>
    </row>
    <row r="61" spans="1:4" x14ac:dyDescent="0.25">
      <c r="A61" t="s">
        <v>1262</v>
      </c>
      <c r="B61" t="s">
        <v>2895</v>
      </c>
      <c r="C61" t="str">
        <f>S2PQ_relational[[#This Row],[PIGUID]]&amp;S2PQ_relational[[#This Row],[PQGUID]]</f>
        <v>4pkPrjj4SbzLKZl5QPhDuH6HG6XYPsH1coWNMnUs9k4F</v>
      </c>
      <c r="D61" t="e">
        <f>IF(INDEX(#REF!,MATCH(S2PQ_relational[[#This Row],[PQGUID]],#REF!,0),5)="no",S2PQ_relational[[#This Row],[PIGUID]]&amp;"NO","-")</f>
        <v>#REF!</v>
      </c>
    </row>
    <row r="62" spans="1:4" x14ac:dyDescent="0.25">
      <c r="A62" t="s">
        <v>1203</v>
      </c>
      <c r="B62" t="s">
        <v>2895</v>
      </c>
      <c r="C62" t="str">
        <f>S2PQ_relational[[#This Row],[PIGUID]]&amp;S2PQ_relational[[#This Row],[PQGUID]]</f>
        <v>4yaKBuYGa8qugjHgSZqKTz6HG6XYPsH1coWNMnUs9k4F</v>
      </c>
      <c r="D62" t="e">
        <f>IF(INDEX(#REF!,MATCH(S2PQ_relational[[#This Row],[PQGUID]],#REF!,0),5)="no",S2PQ_relational[[#This Row],[PIGUID]]&amp;"NO","-")</f>
        <v>#REF!</v>
      </c>
    </row>
    <row r="63" spans="1:4" x14ac:dyDescent="0.25">
      <c r="A63" t="s">
        <v>1218</v>
      </c>
      <c r="B63" t="s">
        <v>2895</v>
      </c>
      <c r="C63" t="str">
        <f>S2PQ_relational[[#This Row],[PIGUID]]&amp;S2PQ_relational[[#This Row],[PQGUID]]</f>
        <v>3qlD18BAd3cs64dEShVV8t6HG6XYPsH1coWNMnUs9k4F</v>
      </c>
      <c r="D63" t="e">
        <f>IF(INDEX(#REF!,MATCH(S2PQ_relational[[#This Row],[PQGUID]],#REF!,0),5)="no",S2PQ_relational[[#This Row],[PIGUID]]&amp;"NO","-")</f>
        <v>#REF!</v>
      </c>
    </row>
    <row r="64" spans="1:4" x14ac:dyDescent="0.25">
      <c r="A64" t="s">
        <v>1238</v>
      </c>
      <c r="B64" t="s">
        <v>2895</v>
      </c>
      <c r="C64" t="str">
        <f>S2PQ_relational[[#This Row],[PIGUID]]&amp;S2PQ_relational[[#This Row],[PQGUID]]</f>
        <v>c8p3E0lkv3zRqG9G3HOr16HG6XYPsH1coWNMnUs9k4F</v>
      </c>
      <c r="D64" t="e">
        <f>IF(INDEX(#REF!,MATCH(S2PQ_relational[[#This Row],[PQGUID]],#REF!,0),5)="no",S2PQ_relational[[#This Row],[PIGUID]]&amp;"NO","-")</f>
        <v>#REF!</v>
      </c>
    </row>
    <row r="65" spans="1:4" x14ac:dyDescent="0.25">
      <c r="A65" t="s">
        <v>1225</v>
      </c>
      <c r="B65" t="s">
        <v>2895</v>
      </c>
      <c r="C65" t="str">
        <f>S2PQ_relational[[#This Row],[PIGUID]]&amp;S2PQ_relational[[#This Row],[PQGUID]]</f>
        <v>471JQfVBXmckPHqlGntNEM6HG6XYPsH1coWNMnUs9k4F</v>
      </c>
      <c r="D65" t="e">
        <f>IF(INDEX(#REF!,MATCH(S2PQ_relational[[#This Row],[PQGUID]],#REF!,0),5)="no",S2PQ_relational[[#This Row],[PIGUID]]&amp;"NO","-")</f>
        <v>#REF!</v>
      </c>
    </row>
    <row r="66" spans="1:4" x14ac:dyDescent="0.25">
      <c r="A66" t="s">
        <v>1479</v>
      </c>
      <c r="B66" t="s">
        <v>2895</v>
      </c>
      <c r="C66" t="str">
        <f>S2PQ_relational[[#This Row],[PIGUID]]&amp;S2PQ_relational[[#This Row],[PQGUID]]</f>
        <v>3zgEUbyiPx4XRvSMkUP9vd6HG6XYPsH1coWNMnUs9k4F</v>
      </c>
      <c r="D66" t="e">
        <f>IF(INDEX(#REF!,MATCH(S2PQ_relational[[#This Row],[PQGUID]],#REF!,0),5)="no",S2PQ_relational[[#This Row],[PIGUID]]&amp;"NO","-")</f>
        <v>#REF!</v>
      </c>
    </row>
    <row r="67" spans="1:4" x14ac:dyDescent="0.25">
      <c r="A67" t="s">
        <v>1244</v>
      </c>
      <c r="B67" t="s">
        <v>2895</v>
      </c>
      <c r="C67" t="str">
        <f>S2PQ_relational[[#This Row],[PIGUID]]&amp;S2PQ_relational[[#This Row],[PQGUID]]</f>
        <v>BC6PuwLdEtfQJO5o3qpIp6HG6XYPsH1coWNMnUs9k4F</v>
      </c>
      <c r="D67" t="e">
        <f>IF(INDEX(#REF!,MATCH(S2PQ_relational[[#This Row],[PQGUID]],#REF!,0),5)="no",S2PQ_relational[[#This Row],[PIGUID]]&amp;"NO","-")</f>
        <v>#REF!</v>
      </c>
    </row>
    <row r="68" spans="1:4" x14ac:dyDescent="0.25">
      <c r="A68" t="s">
        <v>1250</v>
      </c>
      <c r="B68" t="s">
        <v>2895</v>
      </c>
      <c r="C68" t="str">
        <f>S2PQ_relational[[#This Row],[PIGUID]]&amp;S2PQ_relational[[#This Row],[PQGUID]]</f>
        <v>6tP2xYb5sKghcbGFicah1B6HG6XYPsH1coWNMnUs9k4F</v>
      </c>
      <c r="D68" t="e">
        <f>IF(INDEX(#REF!,MATCH(S2PQ_relational[[#This Row],[PQGUID]],#REF!,0),5)="no",S2PQ_relational[[#This Row],[PIGUID]]&amp;"NO","-")</f>
        <v>#REF!</v>
      </c>
    </row>
    <row r="69" spans="1:4" x14ac:dyDescent="0.25">
      <c r="A69" t="s">
        <v>537</v>
      </c>
      <c r="B69" t="s">
        <v>2895</v>
      </c>
      <c r="C69" t="str">
        <f>S2PQ_relational[[#This Row],[PIGUID]]&amp;S2PQ_relational[[#This Row],[PQGUID]]</f>
        <v>S68T9UgfEOsnr4eUjqyh06HG6XYPsH1coWNMnUs9k4F</v>
      </c>
      <c r="D69" t="e">
        <f>IF(INDEX(#REF!,MATCH(S2PQ_relational[[#This Row],[PQGUID]],#REF!,0),5)="no",S2PQ_relational[[#This Row],[PIGUID]]&amp;"NO","-")</f>
        <v>#REF!</v>
      </c>
    </row>
    <row r="70" spans="1:4" x14ac:dyDescent="0.25">
      <c r="A70" t="s">
        <v>1232</v>
      </c>
      <c r="B70" t="s">
        <v>2895</v>
      </c>
      <c r="C70" t="str">
        <f>S2PQ_relational[[#This Row],[PIGUID]]&amp;S2PQ_relational[[#This Row],[PQGUID]]</f>
        <v>4NplQ4NPSfZDFUx3gQBbKc6HG6XYPsH1coWNMnUs9k4F</v>
      </c>
      <c r="D70" t="e">
        <f>IF(INDEX(#REF!,MATCH(S2PQ_relational[[#This Row],[PQGUID]],#REF!,0),5)="no",S2PQ_relational[[#This Row],[PIGUID]]&amp;"NO","-")</f>
        <v>#REF!</v>
      </c>
    </row>
    <row r="71" spans="1:4" x14ac:dyDescent="0.25">
      <c r="A71" t="s">
        <v>485</v>
      </c>
      <c r="B71" t="s">
        <v>2896</v>
      </c>
      <c r="C71" t="str">
        <f>S2PQ_relational[[#This Row],[PIGUID]]&amp;S2PQ_relational[[#This Row],[PQGUID]]</f>
        <v>6fcJCXzXQ9ph2xVarzryWe2ov82qEGE6Qa97xh3PRL9y</v>
      </c>
      <c r="D71" t="e">
        <f>IF(INDEX(#REF!,MATCH(S2PQ_relational[[#This Row],[PQGUID]],#REF!,0),5)="no",S2PQ_relational[[#This Row],[PIGUID]]&amp;"NO","-")</f>
        <v>#REF!</v>
      </c>
    </row>
    <row r="72" spans="1:4" x14ac:dyDescent="0.25">
      <c r="A72" t="s">
        <v>438</v>
      </c>
      <c r="B72" t="s">
        <v>2897</v>
      </c>
      <c r="C72" t="str">
        <f>S2PQ_relational[[#This Row],[PIGUID]]&amp;S2PQ_relational[[#This Row],[PQGUID]]</f>
        <v>1oKGj8Oz0UnNzFcnyaoDUC01gXNYRyznYN2X6gYOfzLQ</v>
      </c>
      <c r="D72" t="e">
        <f>IF(INDEX(#REF!,MATCH(S2PQ_relational[[#This Row],[PQGUID]],#REF!,0),5)="no",S2PQ_relational[[#This Row],[PIGUID]]&amp;"NO","-")</f>
        <v>#REF!</v>
      </c>
    </row>
    <row r="73" spans="1:4" x14ac:dyDescent="0.25">
      <c r="A73" t="s">
        <v>432</v>
      </c>
      <c r="B73" t="s">
        <v>2897</v>
      </c>
      <c r="C73" t="str">
        <f>S2PQ_relational[[#This Row],[PIGUID]]&amp;S2PQ_relational[[#This Row],[PQGUID]]</f>
        <v>3esDFyvKXumsSq8Xdi8o7E01gXNYRyznYN2X6gYOfzLQ</v>
      </c>
      <c r="D73" t="e">
        <f>IF(INDEX(#REF!,MATCH(S2PQ_relational[[#This Row],[PQGUID]],#REF!,0),5)="no",S2PQ_relational[[#This Row],[PIGUID]]&amp;"NO","-")</f>
        <v>#REF!</v>
      </c>
    </row>
    <row r="74" spans="1:4" x14ac:dyDescent="0.25">
      <c r="A74" t="s">
        <v>445</v>
      </c>
      <c r="B74" t="s">
        <v>2897</v>
      </c>
      <c r="C74" t="str">
        <f>S2PQ_relational[[#This Row],[PIGUID]]&amp;S2PQ_relational[[#This Row],[PQGUID]]</f>
        <v>3QQ7JYCwJ92qESN6qZ6Pof01gXNYRyznYN2X6gYOfzLQ</v>
      </c>
      <c r="D74" t="e">
        <f>IF(INDEX(#REF!,MATCH(S2PQ_relational[[#This Row],[PQGUID]],#REF!,0),5)="no",S2PQ_relational[[#This Row],[PIGUID]]&amp;"NO","-")</f>
        <v>#REF!</v>
      </c>
    </row>
    <row r="75" spans="1:4" x14ac:dyDescent="0.25">
      <c r="A75" t="s">
        <v>425</v>
      </c>
      <c r="B75" t="s">
        <v>2897</v>
      </c>
      <c r="C75" t="str">
        <f>S2PQ_relational[[#This Row],[PIGUID]]&amp;S2PQ_relational[[#This Row],[PQGUID]]</f>
        <v>3QTbnT0fj2kQ9FX016tiQr01gXNYRyznYN2X6gYOfzLQ</v>
      </c>
      <c r="D75" t="e">
        <f>IF(INDEX(#REF!,MATCH(S2PQ_relational[[#This Row],[PQGUID]],#REF!,0),5)="no",S2PQ_relational[[#This Row],[PIGUID]]&amp;"NO","-")</f>
        <v>#REF!</v>
      </c>
    </row>
    <row r="76" spans="1:4" x14ac:dyDescent="0.25">
      <c r="A76" t="s">
        <v>558</v>
      </c>
      <c r="B76" t="s">
        <v>2897</v>
      </c>
      <c r="C76" t="str">
        <f>S2PQ_relational[[#This Row],[PIGUID]]&amp;S2PQ_relational[[#This Row],[PQGUID]]</f>
        <v>2i2YBI6SiwrTAieA7cJcHQ01gXNYRyznYN2X6gYOfzLQ</v>
      </c>
      <c r="D76" t="e">
        <f>IF(INDEX(#REF!,MATCH(S2PQ_relational[[#This Row],[PQGUID]],#REF!,0),5)="no",S2PQ_relational[[#This Row],[PIGUID]]&amp;"NO","-")</f>
        <v>#REF!</v>
      </c>
    </row>
    <row r="77" spans="1:4" x14ac:dyDescent="0.25">
      <c r="A77" t="s">
        <v>42</v>
      </c>
      <c r="B77" t="s">
        <v>2897</v>
      </c>
      <c r="C77" t="str">
        <f>S2PQ_relational[[#This Row],[PIGUID]]&amp;S2PQ_relational[[#This Row],[PQGUID]]</f>
        <v>2VMXvqTwLRJDCf3PEo0JLH01gXNYRyznYN2X6gYOfzLQ</v>
      </c>
      <c r="D77" t="e">
        <f>IF(INDEX(#REF!,MATCH(S2PQ_relational[[#This Row],[PQGUID]],#REF!,0),5)="no",S2PQ_relational[[#This Row],[PIGUID]]&amp;"NO","-")</f>
        <v>#REF!</v>
      </c>
    </row>
    <row r="78" spans="1:4" x14ac:dyDescent="0.25">
      <c r="A78" t="s">
        <v>577</v>
      </c>
      <c r="B78" t="s">
        <v>2897</v>
      </c>
      <c r="C78" t="str">
        <f>S2PQ_relational[[#This Row],[PIGUID]]&amp;S2PQ_relational[[#This Row],[PQGUID]]</f>
        <v>4p0dHNkic3vgGOfmZ0dCoJ01gXNYRyznYN2X6gYOfzLQ</v>
      </c>
      <c r="D78" t="e">
        <f>IF(INDEX(#REF!,MATCH(S2PQ_relational[[#This Row],[PQGUID]],#REF!,0),5)="no",S2PQ_relational[[#This Row],[PIGUID]]&amp;"NO","-")</f>
        <v>#REF!</v>
      </c>
    </row>
    <row r="79" spans="1:4" x14ac:dyDescent="0.25">
      <c r="A79" t="s">
        <v>564</v>
      </c>
      <c r="B79" t="s">
        <v>2897</v>
      </c>
      <c r="C79" t="str">
        <f>S2PQ_relational[[#This Row],[PIGUID]]&amp;S2PQ_relational[[#This Row],[PQGUID]]</f>
        <v>66SY7CaGuxTrJM2DldReaG01gXNYRyznYN2X6gYOfzLQ</v>
      </c>
      <c r="D79" t="e">
        <f>IF(INDEX(#REF!,MATCH(S2PQ_relational[[#This Row],[PQGUID]],#REF!,0),5)="no",S2PQ_relational[[#This Row],[PIGUID]]&amp;"NO","-")</f>
        <v>#REF!</v>
      </c>
    </row>
    <row r="80" spans="1:4" x14ac:dyDescent="0.25">
      <c r="A80" t="s">
        <v>583</v>
      </c>
      <c r="B80" t="s">
        <v>2897</v>
      </c>
      <c r="C80" t="str">
        <f>S2PQ_relational[[#This Row],[PIGUID]]&amp;S2PQ_relational[[#This Row],[PQGUID]]</f>
        <v>1RYUKEpcNYM8d7OhNm7Kpw01gXNYRyznYN2X6gYOfzLQ</v>
      </c>
      <c r="D80" t="e">
        <f>IF(INDEX(#REF!,MATCH(S2PQ_relational[[#This Row],[PQGUID]],#REF!,0),5)="no",S2PQ_relational[[#This Row],[PIGUID]]&amp;"NO","-")</f>
        <v>#REF!</v>
      </c>
    </row>
    <row r="81" spans="1:4" x14ac:dyDescent="0.25">
      <c r="A81" t="s">
        <v>550</v>
      </c>
      <c r="B81" t="s">
        <v>2897</v>
      </c>
      <c r="C81" t="str">
        <f>S2PQ_relational[[#This Row],[PIGUID]]&amp;S2PQ_relational[[#This Row],[PQGUID]]</f>
        <v>2TrR6YqQsaLXmzUWlUbRs901gXNYRyznYN2X6gYOfzLQ</v>
      </c>
      <c r="D81" t="e">
        <f>IF(INDEX(#REF!,MATCH(S2PQ_relational[[#This Row],[PQGUID]],#REF!,0),5)="no",S2PQ_relational[[#This Row],[PIGUID]]&amp;"NO","-")</f>
        <v>#REF!</v>
      </c>
    </row>
    <row r="82" spans="1:4" x14ac:dyDescent="0.25">
      <c r="A82" t="s">
        <v>589</v>
      </c>
      <c r="B82" t="s">
        <v>2897</v>
      </c>
      <c r="C82" t="str">
        <f>S2PQ_relational[[#This Row],[PIGUID]]&amp;S2PQ_relational[[#This Row],[PQGUID]]</f>
        <v>Ap0lCVLgXNtRdLMSfI7FE01gXNYRyznYN2X6gYOfzLQ</v>
      </c>
      <c r="D82" t="e">
        <f>IF(INDEX(#REF!,MATCH(S2PQ_relational[[#This Row],[PQGUID]],#REF!,0),5)="no",S2PQ_relational[[#This Row],[PIGUID]]&amp;"NO","-")</f>
        <v>#REF!</v>
      </c>
    </row>
    <row r="83" spans="1:4" x14ac:dyDescent="0.25">
      <c r="A83" t="s">
        <v>596</v>
      </c>
      <c r="B83" t="s">
        <v>2897</v>
      </c>
      <c r="C83" t="str">
        <f>S2PQ_relational[[#This Row],[PIGUID]]&amp;S2PQ_relational[[#This Row],[PQGUID]]</f>
        <v>6JlkZ6XHFnlTfDvJse3Aou01gXNYRyznYN2X6gYOfzLQ</v>
      </c>
      <c r="D83" t="e">
        <f>IF(INDEX(#REF!,MATCH(S2PQ_relational[[#This Row],[PQGUID]],#REF!,0),5)="no",S2PQ_relational[[#This Row],[PIGUID]]&amp;"NO","-")</f>
        <v>#REF!</v>
      </c>
    </row>
    <row r="84" spans="1:4" x14ac:dyDescent="0.25">
      <c r="A84" t="s">
        <v>602</v>
      </c>
      <c r="B84" t="s">
        <v>2897</v>
      </c>
      <c r="C84" t="str">
        <f>S2PQ_relational[[#This Row],[PIGUID]]&amp;S2PQ_relational[[#This Row],[PQGUID]]</f>
        <v>1XIfAEL1V3tYYly7Bh5yJu01gXNYRyznYN2X6gYOfzLQ</v>
      </c>
      <c r="D84" t="e">
        <f>IF(INDEX(#REF!,MATCH(S2PQ_relational[[#This Row],[PQGUID]],#REF!,0),5)="no",S2PQ_relational[[#This Row],[PIGUID]]&amp;"NO","-")</f>
        <v>#REF!</v>
      </c>
    </row>
    <row r="85" spans="1:4" x14ac:dyDescent="0.25">
      <c r="A85" t="s">
        <v>614</v>
      </c>
      <c r="B85" t="s">
        <v>2897</v>
      </c>
      <c r="C85" t="str">
        <f>S2PQ_relational[[#This Row],[PIGUID]]&amp;S2PQ_relational[[#This Row],[PQGUID]]</f>
        <v>78rODxtyMFcXYUZDLre5J01gXNYRyznYN2X6gYOfzLQ</v>
      </c>
      <c r="D85" t="e">
        <f>IF(INDEX(#REF!,MATCH(S2PQ_relational[[#This Row],[PQGUID]],#REF!,0),5)="no",S2PQ_relational[[#This Row],[PIGUID]]&amp;"NO","-")</f>
        <v>#REF!</v>
      </c>
    </row>
    <row r="86" spans="1:4" x14ac:dyDescent="0.25">
      <c r="A86" t="s">
        <v>689</v>
      </c>
      <c r="B86" t="s">
        <v>2898</v>
      </c>
      <c r="C86" t="str">
        <f>S2PQ_relational[[#This Row],[PIGUID]]&amp;S2PQ_relational[[#This Row],[PQGUID]]</f>
        <v>6x3kCxxvw1GOyT6QuqR0q01QcaaFXw4obOeuAskEmg7l</v>
      </c>
      <c r="D86" t="e">
        <f>IF(INDEX(#REF!,MATCH(S2PQ_relational[[#This Row],[PQGUID]],#REF!,0),5)="no",S2PQ_relational[[#This Row],[PIGUID]]&amp;"NO","-")</f>
        <v>#REF!</v>
      </c>
    </row>
    <row r="87" spans="1:4" x14ac:dyDescent="0.25">
      <c r="A87" t="s">
        <v>702</v>
      </c>
      <c r="B87" t="s">
        <v>2898</v>
      </c>
      <c r="C87" t="str">
        <f>S2PQ_relational[[#This Row],[PIGUID]]&amp;S2PQ_relational[[#This Row],[PQGUID]]</f>
        <v>2uDopRKJdfSQX3cZh9O6cm1QcaaFXw4obOeuAskEmg7l</v>
      </c>
      <c r="D87" t="e">
        <f>IF(INDEX(#REF!,MATCH(S2PQ_relational[[#This Row],[PQGUID]],#REF!,0),5)="no",S2PQ_relational[[#This Row],[PIGUID]]&amp;"NO","-")</f>
        <v>#REF!</v>
      </c>
    </row>
    <row r="88" spans="1:4" x14ac:dyDescent="0.25">
      <c r="A88" t="s">
        <v>676</v>
      </c>
      <c r="B88" t="s">
        <v>2898</v>
      </c>
      <c r="C88" t="str">
        <f>S2PQ_relational[[#This Row],[PIGUID]]&amp;S2PQ_relational[[#This Row],[PQGUID]]</f>
        <v>sAGT3yktlismbt51J76MY1QcaaFXw4obOeuAskEmg7l</v>
      </c>
      <c r="D88" t="e">
        <f>IF(INDEX(#REF!,MATCH(S2PQ_relational[[#This Row],[PQGUID]],#REF!,0),5)="no",S2PQ_relational[[#This Row],[PIGUID]]&amp;"NO","-")</f>
        <v>#REF!</v>
      </c>
    </row>
    <row r="89" spans="1:4" x14ac:dyDescent="0.25">
      <c r="A89" t="s">
        <v>1628</v>
      </c>
      <c r="B89" t="s">
        <v>2898</v>
      </c>
      <c r="C89" t="str">
        <f>S2PQ_relational[[#This Row],[PIGUID]]&amp;S2PQ_relational[[#This Row],[PQGUID]]</f>
        <v>5eDLFdBmq8FPoJvxaFOSPO1QcaaFXw4obOeuAskEmg7l</v>
      </c>
      <c r="D89" t="e">
        <f>IF(INDEX(#REF!,MATCH(S2PQ_relational[[#This Row],[PQGUID]],#REF!,0),5)="no",S2PQ_relational[[#This Row],[PIGUID]]&amp;"NO","-")</f>
        <v>#REF!</v>
      </c>
    </row>
    <row r="90" spans="1:4" x14ac:dyDescent="0.25">
      <c r="A90" t="s">
        <v>683</v>
      </c>
      <c r="B90" t="s">
        <v>2898</v>
      </c>
      <c r="C90" t="str">
        <f>S2PQ_relational[[#This Row],[PIGUID]]&amp;S2PQ_relational[[#This Row],[PQGUID]]</f>
        <v>6aHs2oKowuokGeSHD5wKJb1QcaaFXw4obOeuAskEmg7l</v>
      </c>
      <c r="D90" t="e">
        <f>IF(INDEX(#REF!,MATCH(S2PQ_relational[[#This Row],[PQGUID]],#REF!,0),5)="no",S2PQ_relational[[#This Row],[PIGUID]]&amp;"NO","-")</f>
        <v>#REF!</v>
      </c>
    </row>
    <row r="91" spans="1:4" x14ac:dyDescent="0.25">
      <c r="A91" t="s">
        <v>669</v>
      </c>
      <c r="B91" t="s">
        <v>2899</v>
      </c>
      <c r="C91" t="str">
        <f>S2PQ_relational[[#This Row],[PIGUID]]&amp;S2PQ_relational[[#This Row],[PQGUID]]</f>
        <v>1YyvfXewlDkS8n5ZwSl9JP5THls7AFfNlrhlD0HaruTW</v>
      </c>
      <c r="D91" t="e">
        <f>IF(INDEX(#REF!,MATCH(S2PQ_relational[[#This Row],[PQGUID]],#REF!,0),5)="no",S2PQ_relational[[#This Row],[PIGUID]]&amp;"NO","-")</f>
        <v>#REF!</v>
      </c>
    </row>
    <row r="92" spans="1:4" x14ac:dyDescent="0.25">
      <c r="A92" t="s">
        <v>879</v>
      </c>
      <c r="B92" t="s">
        <v>2899</v>
      </c>
      <c r="C92" t="str">
        <f>S2PQ_relational[[#This Row],[PIGUID]]&amp;S2PQ_relational[[#This Row],[PQGUID]]</f>
        <v>3IhAmVkwHYmwd1Ud9NTdu15THls7AFfNlrhlD0HaruTW</v>
      </c>
      <c r="D92" t="e">
        <f>IF(INDEX(#REF!,MATCH(S2PQ_relational[[#This Row],[PQGUID]],#REF!,0),5)="no",S2PQ_relational[[#This Row],[PIGUID]]&amp;"NO","-")</f>
        <v>#REF!</v>
      </c>
    </row>
    <row r="93" spans="1:4" x14ac:dyDescent="0.25">
      <c r="A93" t="s">
        <v>873</v>
      </c>
      <c r="B93" t="s">
        <v>2899</v>
      </c>
      <c r="C93" t="str">
        <f>S2PQ_relational[[#This Row],[PIGUID]]&amp;S2PQ_relational[[#This Row],[PQGUID]]</f>
        <v>3KInBvl6R8ekv0iL4RVO8L5THls7AFfNlrhlD0HaruTW</v>
      </c>
      <c r="D93" t="e">
        <f>IF(INDEX(#REF!,MATCH(S2PQ_relational[[#This Row],[PQGUID]],#REF!,0),5)="no",S2PQ_relational[[#This Row],[PIGUID]]&amp;"NO","-")</f>
        <v>#REF!</v>
      </c>
    </row>
    <row r="94" spans="1:4" x14ac:dyDescent="0.25">
      <c r="A94" t="s">
        <v>891</v>
      </c>
      <c r="B94" t="s">
        <v>2899</v>
      </c>
      <c r="C94" t="str">
        <f>S2PQ_relational[[#This Row],[PIGUID]]&amp;S2PQ_relational[[#This Row],[PQGUID]]</f>
        <v>6imVKRARYKYEbRjVg7LbTg5THls7AFfNlrhlD0HaruTW</v>
      </c>
      <c r="D94" t="e">
        <f>IF(INDEX(#REF!,MATCH(S2PQ_relational[[#This Row],[PQGUID]],#REF!,0),5)="no",S2PQ_relational[[#This Row],[PIGUID]]&amp;"NO","-")</f>
        <v>#REF!</v>
      </c>
    </row>
    <row r="95" spans="1:4" x14ac:dyDescent="0.25">
      <c r="A95" t="s">
        <v>897</v>
      </c>
      <c r="B95" t="s">
        <v>2899</v>
      </c>
      <c r="C95" t="str">
        <f>S2PQ_relational[[#This Row],[PIGUID]]&amp;S2PQ_relational[[#This Row],[PQGUID]]</f>
        <v>6qbD6qmKnNbzIIXt14c5L75THls7AFfNlrhlD0HaruTW</v>
      </c>
      <c r="D95" t="e">
        <f>IF(INDEX(#REF!,MATCH(S2PQ_relational[[#This Row],[PQGUID]],#REF!,0),5)="no",S2PQ_relational[[#This Row],[PIGUID]]&amp;"NO","-")</f>
        <v>#REF!</v>
      </c>
    </row>
    <row r="96" spans="1:4" x14ac:dyDescent="0.25">
      <c r="A96" t="s">
        <v>934</v>
      </c>
      <c r="B96" t="s">
        <v>2900</v>
      </c>
      <c r="C96" t="str">
        <f>S2PQ_relational[[#This Row],[PIGUID]]&amp;S2PQ_relational[[#This Row],[PQGUID]]</f>
        <v>5lUG9MCnmbqQuE7GCzd9Gw2yXFJzIdqKK8uQxdr4Zrt9</v>
      </c>
      <c r="D96" t="e">
        <f>IF(INDEX(#REF!,MATCH(S2PQ_relational[[#This Row],[PQGUID]],#REF!,0),5)="no",S2PQ_relational[[#This Row],[PIGUID]]&amp;"NO","-")</f>
        <v>#REF!</v>
      </c>
    </row>
    <row r="97" spans="1:4" x14ac:dyDescent="0.25">
      <c r="A97" t="s">
        <v>940</v>
      </c>
      <c r="B97" t="s">
        <v>2900</v>
      </c>
      <c r="C97" t="str">
        <f>S2PQ_relational[[#This Row],[PIGUID]]&amp;S2PQ_relational[[#This Row],[PQGUID]]</f>
        <v>3pltv0tUDnK1SYt2mwMoCN2yXFJzIdqKK8uQxdr4Zrt9</v>
      </c>
      <c r="D97" t="e">
        <f>IF(INDEX(#REF!,MATCH(S2PQ_relational[[#This Row],[PQGUID]],#REF!,0),5)="no",S2PQ_relational[[#This Row],[PIGUID]]&amp;"NO","-")</f>
        <v>#REF!</v>
      </c>
    </row>
    <row r="98" spans="1:4" x14ac:dyDescent="0.25">
      <c r="A98" t="s">
        <v>946</v>
      </c>
      <c r="B98" t="s">
        <v>2900</v>
      </c>
      <c r="C98" t="str">
        <f>S2PQ_relational[[#This Row],[PIGUID]]&amp;S2PQ_relational[[#This Row],[PQGUID]]</f>
        <v>77p115MaHGlynSHB7tUliX2yXFJzIdqKK8uQxdr4Zrt9</v>
      </c>
      <c r="D98" t="e">
        <f>IF(INDEX(#REF!,MATCH(S2PQ_relational[[#This Row],[PQGUID]],#REF!,0),5)="no",S2PQ_relational[[#This Row],[PIGUID]]&amp;"NO","-")</f>
        <v>#REF!</v>
      </c>
    </row>
    <row r="99" spans="1:4" x14ac:dyDescent="0.25">
      <c r="A99" t="s">
        <v>854</v>
      </c>
      <c r="B99" t="s">
        <v>2900</v>
      </c>
      <c r="C99" t="str">
        <f>S2PQ_relational[[#This Row],[PIGUID]]&amp;S2PQ_relational[[#This Row],[PQGUID]]</f>
        <v>4dY9SMKOj2JoujtWU5jF8Q2yXFJzIdqKK8uQxdr4Zrt9</v>
      </c>
      <c r="D99" t="e">
        <f>IF(INDEX(#REF!,MATCH(S2PQ_relational[[#This Row],[PQGUID]],#REF!,0),5)="no",S2PQ_relational[[#This Row],[PIGUID]]&amp;"NO","-")</f>
        <v>#REF!</v>
      </c>
    </row>
    <row r="100" spans="1:4" x14ac:dyDescent="0.25">
      <c r="A100" t="s">
        <v>830</v>
      </c>
      <c r="B100" t="s">
        <v>2900</v>
      </c>
      <c r="C100" t="str">
        <f>S2PQ_relational[[#This Row],[PIGUID]]&amp;S2PQ_relational[[#This Row],[PQGUID]]</f>
        <v>4gaFPH9Pxfnx0E0q6XxpSS2yXFJzIdqKK8uQxdr4Zrt9</v>
      </c>
      <c r="D100" t="e">
        <f>IF(INDEX(#REF!,MATCH(S2PQ_relational[[#This Row],[PQGUID]],#REF!,0),5)="no",S2PQ_relational[[#This Row],[PIGUID]]&amp;"NO","-")</f>
        <v>#REF!</v>
      </c>
    </row>
    <row r="101" spans="1:4" x14ac:dyDescent="0.25">
      <c r="A101" t="s">
        <v>1019</v>
      </c>
      <c r="B101" t="s">
        <v>2900</v>
      </c>
      <c r="C101" t="str">
        <f>S2PQ_relational[[#This Row],[PIGUID]]&amp;S2PQ_relational[[#This Row],[PQGUID]]</f>
        <v>2EeKr0cRpkMdlHKWjaJrmu2yXFJzIdqKK8uQxdr4Zrt9</v>
      </c>
      <c r="D101" t="e">
        <f>IF(INDEX(#REF!,MATCH(S2PQ_relational[[#This Row],[PQGUID]],#REF!,0),5)="no",S2PQ_relational[[#This Row],[PIGUID]]&amp;"NO","-")</f>
        <v>#REF!</v>
      </c>
    </row>
    <row r="102" spans="1:4" x14ac:dyDescent="0.25">
      <c r="A102" t="s">
        <v>1001</v>
      </c>
      <c r="B102" t="s">
        <v>2900</v>
      </c>
      <c r="C102" t="str">
        <f>S2PQ_relational[[#This Row],[PIGUID]]&amp;S2PQ_relational[[#This Row],[PQGUID]]</f>
        <v>3wkqT6nxWRS4HyN7cHieYS2yXFJzIdqKK8uQxdr4Zrt9</v>
      </c>
      <c r="D102" t="e">
        <f>IF(INDEX(#REF!,MATCH(S2PQ_relational[[#This Row],[PQGUID]],#REF!,0),5)="no",S2PQ_relational[[#This Row],[PIGUID]]&amp;"NO","-")</f>
        <v>#REF!</v>
      </c>
    </row>
    <row r="103" spans="1:4" x14ac:dyDescent="0.25">
      <c r="A103" t="s">
        <v>989</v>
      </c>
      <c r="B103" t="s">
        <v>2900</v>
      </c>
      <c r="C103" t="str">
        <f>S2PQ_relational[[#This Row],[PIGUID]]&amp;S2PQ_relational[[#This Row],[PQGUID]]</f>
        <v>10UmMjE3JrA2ROUCgy7klS2yXFJzIdqKK8uQxdr4Zrt9</v>
      </c>
      <c r="D103" t="e">
        <f>IF(INDEX(#REF!,MATCH(S2PQ_relational[[#This Row],[PQGUID]],#REF!,0),5)="no",S2PQ_relational[[#This Row],[PIGUID]]&amp;"NO","-")</f>
        <v>#REF!</v>
      </c>
    </row>
    <row r="104" spans="1:4" x14ac:dyDescent="0.25">
      <c r="A104" t="s">
        <v>1043</v>
      </c>
      <c r="B104" t="s">
        <v>2900</v>
      </c>
      <c r="C104" t="str">
        <f>S2PQ_relational[[#This Row],[PIGUID]]&amp;S2PQ_relational[[#This Row],[PQGUID]]</f>
        <v>30KQ7BMrjPOcVv2zReijF12yXFJzIdqKK8uQxdr4Zrt9</v>
      </c>
      <c r="D104" t="e">
        <f>IF(INDEX(#REF!,MATCH(S2PQ_relational[[#This Row],[PQGUID]],#REF!,0),5)="no",S2PQ_relational[[#This Row],[PIGUID]]&amp;"NO","-")</f>
        <v>#REF!</v>
      </c>
    </row>
    <row r="105" spans="1:4" x14ac:dyDescent="0.25">
      <c r="A105" t="s">
        <v>1061</v>
      </c>
      <c r="B105" t="s">
        <v>2900</v>
      </c>
      <c r="C105" t="str">
        <f>S2PQ_relational[[#This Row],[PIGUID]]&amp;S2PQ_relational[[#This Row],[PQGUID]]</f>
        <v>2SqnO5ahT4LjMzl7zt0N4T2yXFJzIdqKK8uQxdr4Zrt9</v>
      </c>
      <c r="D105" t="e">
        <f>IF(INDEX(#REF!,MATCH(S2PQ_relational[[#This Row],[PQGUID]],#REF!,0),5)="no",S2PQ_relational[[#This Row],[PIGUID]]&amp;"NO","-")</f>
        <v>#REF!</v>
      </c>
    </row>
    <row r="106" spans="1:4" x14ac:dyDescent="0.25">
      <c r="A106" t="s">
        <v>1103</v>
      </c>
      <c r="B106" t="s">
        <v>2901</v>
      </c>
      <c r="C106" t="str">
        <f>S2PQ_relational[[#This Row],[PIGUID]]&amp;S2PQ_relational[[#This Row],[PQGUID]]</f>
        <v>71yuIZsuKLzreoieA9OmHb1dyNzDryuNF5X9eYQ9zX6M</v>
      </c>
      <c r="D106" t="e">
        <f>IF(INDEX(#REF!,MATCH(S2PQ_relational[[#This Row],[PQGUID]],#REF!,0),5)="no",S2PQ_relational[[#This Row],[PIGUID]]&amp;"NO","-")</f>
        <v>#REF!</v>
      </c>
    </row>
    <row r="107" spans="1:4" x14ac:dyDescent="0.25">
      <c r="A107" t="s">
        <v>964</v>
      </c>
      <c r="B107" t="s">
        <v>2901</v>
      </c>
      <c r="C107" t="str">
        <f>S2PQ_relational[[#This Row],[PIGUID]]&amp;S2PQ_relational[[#This Row],[PQGUID]]</f>
        <v>2zG9VNeFUC1tsRWlLNR4fQ1dyNzDryuNF5X9eYQ9zX6M</v>
      </c>
      <c r="D107" t="e">
        <f>IF(INDEX(#REF!,MATCH(S2PQ_relational[[#This Row],[PQGUID]],#REF!,0),5)="no",S2PQ_relational[[#This Row],[PIGUID]]&amp;"NO","-")</f>
        <v>#REF!</v>
      </c>
    </row>
    <row r="108" spans="1:4" x14ac:dyDescent="0.25">
      <c r="A108" t="s">
        <v>1142</v>
      </c>
      <c r="B108" t="s">
        <v>2902</v>
      </c>
      <c r="C108" t="str">
        <f>S2PQ_relational[[#This Row],[PIGUID]]&amp;S2PQ_relational[[#This Row],[PQGUID]]</f>
        <v>4KNecaj2zOCw1W0vlv5JYWE7qxfv3IC6EeOdY67hqrp</v>
      </c>
      <c r="D108" t="e">
        <f>IF(INDEX(#REF!,MATCH(S2PQ_relational[[#This Row],[PQGUID]],#REF!,0),5)="no",S2PQ_relational[[#This Row],[PIGUID]]&amp;"NO","-")</f>
        <v>#REF!</v>
      </c>
    </row>
    <row r="109" spans="1:4" x14ac:dyDescent="0.25">
      <c r="A109" t="s">
        <v>1128</v>
      </c>
      <c r="B109" t="s">
        <v>2902</v>
      </c>
      <c r="C109" t="str">
        <f>S2PQ_relational[[#This Row],[PIGUID]]&amp;S2PQ_relational[[#This Row],[PQGUID]]</f>
        <v>45MP0y5ShDJvd4ClahxmAHE7qxfv3IC6EeOdY67hqrp</v>
      </c>
      <c r="D109" t="e">
        <f>IF(INDEX(#REF!,MATCH(S2PQ_relational[[#This Row],[PQGUID]],#REF!,0),5)="no",S2PQ_relational[[#This Row],[PIGUID]]&amp;"NO","-")</f>
        <v>#REF!</v>
      </c>
    </row>
    <row r="110" spans="1:4" x14ac:dyDescent="0.25">
      <c r="A110" t="s">
        <v>1197</v>
      </c>
      <c r="B110" t="s">
        <v>2902</v>
      </c>
      <c r="C110" t="str">
        <f>S2PQ_relational[[#This Row],[PIGUID]]&amp;S2PQ_relational[[#This Row],[PQGUID]]</f>
        <v>66dIKjZ6GNXxlgX5wZWGqNE7qxfv3IC6EeOdY67hqrp</v>
      </c>
      <c r="D110" t="e">
        <f>IF(INDEX(#REF!,MATCH(S2PQ_relational[[#This Row],[PQGUID]],#REF!,0),5)="no",S2PQ_relational[[#This Row],[PIGUID]]&amp;"NO","-")</f>
        <v>#REF!</v>
      </c>
    </row>
    <row r="111" spans="1:4" x14ac:dyDescent="0.25">
      <c r="A111" t="s">
        <v>1121</v>
      </c>
      <c r="B111" t="s">
        <v>2902</v>
      </c>
      <c r="C111" t="str">
        <f>S2PQ_relational[[#This Row],[PIGUID]]&amp;S2PQ_relational[[#This Row],[PQGUID]]</f>
        <v>6ehX3RzDZIIJzYqKcTGkAvE7qxfv3IC6EeOdY67hqrp</v>
      </c>
      <c r="D111" t="e">
        <f>IF(INDEX(#REF!,MATCH(S2PQ_relational[[#This Row],[PQGUID]],#REF!,0),5)="no",S2PQ_relational[[#This Row],[PIGUID]]&amp;"NO","-")</f>
        <v>#REF!</v>
      </c>
    </row>
    <row r="112" spans="1:4" x14ac:dyDescent="0.25">
      <c r="A112" t="s">
        <v>1293</v>
      </c>
      <c r="B112" t="s">
        <v>2902</v>
      </c>
      <c r="C112" t="str">
        <f>S2PQ_relational[[#This Row],[PIGUID]]&amp;S2PQ_relational[[#This Row],[PQGUID]]</f>
        <v>6goBCttt7ktQZmCKo0VE8jE7qxfv3IC6EeOdY67hqrp</v>
      </c>
      <c r="D112" t="e">
        <f>IF(INDEX(#REF!,MATCH(S2PQ_relational[[#This Row],[PQGUID]],#REF!,0),5)="no",S2PQ_relational[[#This Row],[PIGUID]]&amp;"NO","-")</f>
        <v>#REF!</v>
      </c>
    </row>
    <row r="113" spans="1:4" x14ac:dyDescent="0.25">
      <c r="A113" t="s">
        <v>1281</v>
      </c>
      <c r="B113" t="s">
        <v>2902</v>
      </c>
      <c r="C113" t="str">
        <f>S2PQ_relational[[#This Row],[PIGUID]]&amp;S2PQ_relational[[#This Row],[PQGUID]]</f>
        <v>7aqHxLg111YtDsW8lx0sSWE7qxfv3IC6EeOdY67hqrp</v>
      </c>
      <c r="D113" t="e">
        <f>IF(INDEX(#REF!,MATCH(S2PQ_relational[[#This Row],[PQGUID]],#REF!,0),5)="no",S2PQ_relational[[#This Row],[PIGUID]]&amp;"NO","-")</f>
        <v>#REF!</v>
      </c>
    </row>
    <row r="114" spans="1:4" x14ac:dyDescent="0.25">
      <c r="A114" t="s">
        <v>1312</v>
      </c>
      <c r="B114" t="s">
        <v>2903</v>
      </c>
      <c r="C114" t="str">
        <f>S2PQ_relational[[#This Row],[PIGUID]]&amp;S2PQ_relational[[#This Row],[PQGUID]]</f>
        <v>7F0M6Tm1fvzlJDu1vWbsVh3tkOXNPlJXI8cdCmpbmVCq</v>
      </c>
      <c r="D114" t="e">
        <f>IF(INDEX(#REF!,MATCH(S2PQ_relational[[#This Row],[PQGUID]],#REF!,0),5)="no",S2PQ_relational[[#This Row],[PIGUID]]&amp;"NO","-")</f>
        <v>#REF!</v>
      </c>
    </row>
    <row r="115" spans="1:4" x14ac:dyDescent="0.25">
      <c r="A115" t="s">
        <v>1274</v>
      </c>
      <c r="B115" t="s">
        <v>2903</v>
      </c>
      <c r="C115" t="str">
        <f>S2PQ_relational[[#This Row],[PIGUID]]&amp;S2PQ_relational[[#This Row],[PQGUID]]</f>
        <v>4mIqmhyloqtSIADDZOKAhd3tkOXNPlJXI8cdCmpbmVCq</v>
      </c>
      <c r="D115" t="e">
        <f>IF(INDEX(#REF!,MATCH(S2PQ_relational[[#This Row],[PQGUID]],#REF!,0),5)="no",S2PQ_relational[[#This Row],[PIGUID]]&amp;"NO","-")</f>
        <v>#REF!</v>
      </c>
    </row>
    <row r="116" spans="1:4" x14ac:dyDescent="0.25">
      <c r="A116" t="s">
        <v>1287</v>
      </c>
      <c r="B116" t="s">
        <v>2903</v>
      </c>
      <c r="C116" t="str">
        <f>S2PQ_relational[[#This Row],[PIGUID]]&amp;S2PQ_relational[[#This Row],[PQGUID]]</f>
        <v>3Mc0XGpJujsA7U3R7DZRoW3tkOXNPlJXI8cdCmpbmVCq</v>
      </c>
      <c r="D116" t="e">
        <f>IF(INDEX(#REF!,MATCH(S2PQ_relational[[#This Row],[PQGUID]],#REF!,0),5)="no",S2PQ_relational[[#This Row],[PIGUID]]&amp;"NO","-")</f>
        <v>#REF!</v>
      </c>
    </row>
    <row r="117" spans="1:4" x14ac:dyDescent="0.25">
      <c r="A117" t="s">
        <v>1345</v>
      </c>
      <c r="B117" t="s">
        <v>2904</v>
      </c>
      <c r="C117" t="str">
        <f>S2PQ_relational[[#This Row],[PIGUID]]&amp;S2PQ_relational[[#This Row],[PQGUID]]</f>
        <v>5aGGSjqFsF9bOO3FeUIdjK2OUwlCNPiYtQboSNNQPlSp</v>
      </c>
      <c r="D117" t="e">
        <f>IF(INDEX(#REF!,MATCH(S2PQ_relational[[#This Row],[PQGUID]],#REF!,0),5)="no",S2PQ_relational[[#This Row],[PIGUID]]&amp;"NO","-")</f>
        <v>#REF!</v>
      </c>
    </row>
    <row r="118" spans="1:4" x14ac:dyDescent="0.25">
      <c r="A118" t="s">
        <v>1415</v>
      </c>
      <c r="B118" t="s">
        <v>2905</v>
      </c>
      <c r="C118" t="str">
        <f>S2PQ_relational[[#This Row],[PIGUID]]&amp;S2PQ_relational[[#This Row],[PQGUID]]</f>
        <v>3AlSw4POUYnnA2vDk14pQ86rVGlQMqVGC3FYZ6gfnm7N</v>
      </c>
      <c r="D118" t="e">
        <f>IF(INDEX(#REF!,MATCH(S2PQ_relational[[#This Row],[PQGUID]],#REF!,0),5)="no",S2PQ_relational[[#This Row],[PIGUID]]&amp;"NO","-")</f>
        <v>#REF!</v>
      </c>
    </row>
    <row r="119" spans="1:4" x14ac:dyDescent="0.25">
      <c r="A119" t="s">
        <v>1510</v>
      </c>
      <c r="B119" t="s">
        <v>2906</v>
      </c>
      <c r="C119" t="str">
        <f>S2PQ_relational[[#This Row],[PIGUID]]&amp;S2PQ_relational[[#This Row],[PQGUID]]</f>
        <v>1xuWWGUVgz6B0wnaCRd3ub4xEBhF3r3NXC3qkTE8lx1a</v>
      </c>
      <c r="D119" t="e">
        <f>IF(INDEX(#REF!,MATCH(S2PQ_relational[[#This Row],[PQGUID]],#REF!,0),5)="no",S2PQ_relational[[#This Row],[PIGUID]]&amp;"NO","-")</f>
        <v>#REF!</v>
      </c>
    </row>
    <row r="120" spans="1:4" x14ac:dyDescent="0.25">
      <c r="A120" t="s">
        <v>293</v>
      </c>
      <c r="B120" t="s">
        <v>2907</v>
      </c>
      <c r="C120" t="str">
        <f>S2PQ_relational[[#This Row],[PIGUID]]&amp;S2PQ_relational[[#This Row],[PQGUID]]</f>
        <v>3j684vmsucWpHPri2hjBkffXZ8BRPO7o6FI9mYH8QZS</v>
      </c>
      <c r="D120" t="e">
        <f>IF(INDEX(#REF!,MATCH(S2PQ_relational[[#This Row],[PQGUID]],#REF!,0),5)="no",S2PQ_relational[[#This Row],[PIGUID]]&amp;"NO","-")</f>
        <v>#REF!</v>
      </c>
    </row>
    <row r="121" spans="1:4" x14ac:dyDescent="0.25">
      <c r="A121" t="s">
        <v>346</v>
      </c>
      <c r="B121" t="s">
        <v>2908</v>
      </c>
      <c r="C121" t="str">
        <f>S2PQ_relational[[#This Row],[PIGUID]]&amp;S2PQ_relational[[#This Row],[PQGUID]]</f>
        <v>78swc1VLiiI80Q1WRtgoYJ4f12KdqSfZUrfEN5WF6VJt</v>
      </c>
      <c r="D121" t="e">
        <f>IF(INDEX(#REF!,MATCH(S2PQ_relational[[#This Row],[PQGUID]],#REF!,0),5)="no",S2PQ_relational[[#This Row],[PIGUID]]&amp;"NO","-")</f>
        <v>#REF!</v>
      </c>
    </row>
    <row r="122" spans="1:4" x14ac:dyDescent="0.25">
      <c r="A122" t="s">
        <v>333</v>
      </c>
      <c r="B122" t="s">
        <v>2909</v>
      </c>
      <c r="C122" t="str">
        <f>S2PQ_relational[[#This Row],[PIGUID]]&amp;S2PQ_relational[[#This Row],[PQGUID]]</f>
        <v>5JYqnDcdPiTZkoPvnED4hT5MED94gNEdBM1OwkezICdC</v>
      </c>
      <c r="D122" t="e">
        <f>IF(INDEX(#REF!,MATCH(S2PQ_relational[[#This Row],[PQGUID]],#REF!,0),5)="no",S2PQ_relational[[#This Row],[PIGUID]]&amp;"NO","-")</f>
        <v>#REF!</v>
      </c>
    </row>
    <row r="123" spans="1:4" x14ac:dyDescent="0.25">
      <c r="A123" t="s">
        <v>1434</v>
      </c>
      <c r="B123" t="s">
        <v>2910</v>
      </c>
      <c r="C123" t="str">
        <f>S2PQ_relational[[#This Row],[PIGUID]]&amp;S2PQ_relational[[#This Row],[PQGUID]]</f>
        <v>66oJubG2yJvu0dIxrXERyB4BTizipklqYDFGtwSbitgG</v>
      </c>
      <c r="D123" t="e">
        <f>IF(INDEX(#REF!,MATCH(S2PQ_relational[[#This Row],[PQGUID]],#REF!,0),5)="no",S2PQ_relational[[#This Row],[PIGUID]]&amp;"NO","-")</f>
        <v>#REF!</v>
      </c>
    </row>
    <row r="124" spans="1:4" x14ac:dyDescent="0.25">
      <c r="A124" t="s">
        <v>570</v>
      </c>
      <c r="C124" t="str">
        <f>S2PQ_relational[[#This Row],[PIGUID]]&amp;S2PQ_relational[[#This Row],[PQGUID]]</f>
        <v>3WRQ7pBD8btmttUj5pHZl9</v>
      </c>
      <c r="D124" t="e">
        <f>IF(INDEX(#REF!,MATCH(S2PQ_relational[[#This Row],[PQGUID]],#REF!,0),5)="no",S2PQ_relational[[#This Row],[PIGUID]]&amp;"NO","-")</f>
        <v>#REF!</v>
      </c>
    </row>
    <row r="125" spans="1:4" x14ac:dyDescent="0.25">
      <c r="A125" t="s">
        <v>570</v>
      </c>
      <c r="C125" t="str">
        <f>S2PQ_relational[[#This Row],[PIGUID]]&amp;S2PQ_relational[[#This Row],[PQGUID]]</f>
        <v>3WRQ7pBD8btmttUj5pHZl9</v>
      </c>
      <c r="D125" t="e">
        <f>IF(INDEX(#REF!,MATCH(S2PQ_relational[[#This Row],[PQGUID]],#REF!,0),5)="no",S2PQ_relational[[#This Row],[PIGUID]]&amp;"NO","-")</f>
        <v>#REF!</v>
      </c>
    </row>
    <row r="126" spans="1:4" x14ac:dyDescent="0.25">
      <c r="A126" t="s">
        <v>732</v>
      </c>
      <c r="C126" t="str">
        <f>S2PQ_relational[[#This Row],[PIGUID]]&amp;S2PQ_relational[[#This Row],[PQGUID]]</f>
        <v>1z7NPEx9qL7UVltPT4XmDY</v>
      </c>
      <c r="D126" t="e">
        <f>IF(INDEX(#REF!,MATCH(S2PQ_relational[[#This Row],[PQGUID]],#REF!,0),5)="no",S2PQ_relational[[#This Row],[PIGUID]]&amp;"NO","-")</f>
        <v>#REF!</v>
      </c>
    </row>
    <row r="127" spans="1:4" x14ac:dyDescent="0.25">
      <c r="A127" t="s">
        <v>1408</v>
      </c>
      <c r="C127" t="str">
        <f>S2PQ_relational[[#This Row],[PIGUID]]&amp;S2PQ_relational[[#This Row],[PQGUID]]</f>
        <v>5M9Zn929METrUnsX0vKdJv</v>
      </c>
      <c r="D127" t="e">
        <f>IF(INDEX(#REF!,MATCH(S2PQ_relational[[#This Row],[PQGUID]],#REF!,0),5)="no",S2PQ_relational[[#This Row],[PIGUID]]&amp;"NO","-")</f>
        <v>#REF!</v>
      </c>
    </row>
    <row r="128" spans="1:4" x14ac:dyDescent="0.25">
      <c r="A128" t="s">
        <v>1547</v>
      </c>
      <c r="C128" t="str">
        <f>S2PQ_relational[[#This Row],[PIGUID]]&amp;S2PQ_relational[[#This Row],[PQGUID]]</f>
        <v>tYoZq64yTSphZ8hEWQ4zP</v>
      </c>
      <c r="D128" t="e">
        <f>IF(INDEX(#REF!,MATCH(S2PQ_relational[[#This Row],[PQGUID]],#REF!,0),5)="no",S2PQ_relational[[#This Row],[PIGUID]]&amp;"NO","-")</f>
        <v>#REF!</v>
      </c>
    </row>
    <row r="129" spans="1:4" x14ac:dyDescent="0.25">
      <c r="A129" t="s">
        <v>1560</v>
      </c>
      <c r="C129" t="str">
        <f>S2PQ_relational[[#This Row],[PIGUID]]&amp;S2PQ_relational[[#This Row],[PQGUID]]</f>
        <v>4R1LaKxGOk7ECQXxorAbz3</v>
      </c>
      <c r="D129" t="e">
        <f>IF(INDEX(#REF!,MATCH(S2PQ_relational[[#This Row],[PQGUID]],#REF!,0),5)="no",S2PQ_relational[[#This Row],[PIGUID]]&amp;"NO","-")</f>
        <v>#REF!</v>
      </c>
    </row>
    <row r="130" spans="1:4" x14ac:dyDescent="0.25">
      <c r="A130" t="s">
        <v>1529</v>
      </c>
      <c r="C130" t="str">
        <f>S2PQ_relational[[#This Row],[PIGUID]]&amp;S2PQ_relational[[#This Row],[PQGUID]]</f>
        <v>NwH2WCr6hZj9gtrrn9bL8</v>
      </c>
      <c r="D130" t="e">
        <f>IF(INDEX(#REF!,MATCH(S2PQ_relational[[#This Row],[PQGUID]],#REF!,0),5)="no",S2PQ_relational[[#This Row],[PIGUID]]&amp;"NO","-")</f>
        <v>#REF!</v>
      </c>
    </row>
    <row r="131" spans="1:4" x14ac:dyDescent="0.25">
      <c r="A131" t="s">
        <v>1541</v>
      </c>
      <c r="C131" t="str">
        <f>S2PQ_relational[[#This Row],[PIGUID]]&amp;S2PQ_relational[[#This Row],[PQGUID]]</f>
        <v>6e8biqvpgjR1gcXJ57NKqP</v>
      </c>
      <c r="D131" t="e">
        <f>IF(INDEX(#REF!,MATCH(S2PQ_relational[[#This Row],[PQGUID]],#REF!,0),5)="no",S2PQ_relational[[#This Row],[PIGUID]]&amp;"NO","-")</f>
        <v>#REF!</v>
      </c>
    </row>
    <row r="132" spans="1:4" x14ac:dyDescent="0.25">
      <c r="A132" t="s">
        <v>1535</v>
      </c>
      <c r="C132" t="str">
        <f>S2PQ_relational[[#This Row],[PIGUID]]&amp;S2PQ_relational[[#This Row],[PQGUID]]</f>
        <v>4lWCxkSHrJaIeImQh7OzEe</v>
      </c>
      <c r="D132" t="e">
        <f>IF(INDEX(#REF!,MATCH(S2PQ_relational[[#This Row],[PQGUID]],#REF!,0),5)="no",S2PQ_relational[[#This Row],[PIGUID]]&amp;"NO","-")</f>
        <v>#REF!</v>
      </c>
    </row>
    <row r="133" spans="1:4" x14ac:dyDescent="0.25">
      <c r="A133" t="s">
        <v>1516</v>
      </c>
      <c r="C133" t="str">
        <f>S2PQ_relational[[#This Row],[PIGUID]]&amp;S2PQ_relational[[#This Row],[PQGUID]]</f>
        <v>2PgwvF6dHOfYp2HX4NrdFR</v>
      </c>
      <c r="D133" t="e">
        <f>IF(INDEX(#REF!,MATCH(S2PQ_relational[[#This Row],[PQGUID]],#REF!,0),5)="no",S2PQ_relational[[#This Row],[PIGUID]]&amp;"NO","-")</f>
        <v>#REF!</v>
      </c>
    </row>
    <row r="134" spans="1:4" x14ac:dyDescent="0.25">
      <c r="A134" t="s">
        <v>1523</v>
      </c>
      <c r="C134" t="str">
        <f>S2PQ_relational[[#This Row],[PIGUID]]&amp;S2PQ_relational[[#This Row],[PQGUID]]</f>
        <v>7irp0gDHCMMxZCOGVraSa6</v>
      </c>
      <c r="D134" t="e">
        <f>IF(INDEX(#REF!,MATCH(S2PQ_relational[[#This Row],[PQGUID]],#REF!,0),5)="no",S2PQ_relational[[#This Row],[PIGUID]]&amp;"NO","-")</f>
        <v>#REF!</v>
      </c>
    </row>
    <row r="135" spans="1:4" x14ac:dyDescent="0.25">
      <c r="A135" t="s">
        <v>1553</v>
      </c>
      <c r="C135" t="str">
        <f>S2PQ_relational[[#This Row],[PIGUID]]&amp;S2PQ_relational[[#This Row],[PQGUID]]</f>
        <v>5u7HDlqY6BIYob5kWcfO3m</v>
      </c>
      <c r="D135" t="e">
        <f>IF(INDEX(#REF!,MATCH(S2PQ_relational[[#This Row],[PQGUID]],#REF!,0),5)="no",S2PQ_relational[[#This Row],[PIGUID]]&amp;"NO","-")</f>
        <v>#REF!</v>
      </c>
    </row>
    <row r="136" spans="1:4" x14ac:dyDescent="0.25">
      <c r="A136" t="s">
        <v>714</v>
      </c>
      <c r="C136" t="str">
        <f>S2PQ_relational[[#This Row],[PIGUID]]&amp;S2PQ_relational[[#This Row],[PQGUID]]</f>
        <v>4uELwFnYBgXWIoEhYC0pSR</v>
      </c>
      <c r="D136" t="e">
        <f>IF(INDEX(#REF!,MATCH(S2PQ_relational[[#This Row],[PQGUID]],#REF!,0),5)="no",S2PQ_relational[[#This Row],[PIGUID]]&amp;"NO","-")</f>
        <v>#REF!</v>
      </c>
    </row>
    <row r="137" spans="1:4" x14ac:dyDescent="0.25">
      <c r="A137" t="s">
        <v>726</v>
      </c>
      <c r="C137" t="str">
        <f>S2PQ_relational[[#This Row],[PIGUID]]&amp;S2PQ_relational[[#This Row],[PQGUID]]</f>
        <v>5Chr1AO0wkK4Hm5qUgv2b7</v>
      </c>
      <c r="D137" t="e">
        <f>IF(INDEX(#REF!,MATCH(S2PQ_relational[[#This Row],[PQGUID]],#REF!,0),5)="no",S2PQ_relational[[#This Row],[PIGUID]]&amp;"NO","-")</f>
        <v>#REF!</v>
      </c>
    </row>
    <row r="138" spans="1:4" x14ac:dyDescent="0.25">
      <c r="A138" t="s">
        <v>720</v>
      </c>
      <c r="C138" t="str">
        <f>S2PQ_relational[[#This Row],[PIGUID]]&amp;S2PQ_relational[[#This Row],[PQGUID]]</f>
        <v>1EIecfs8H41dNknq6JnLCj</v>
      </c>
      <c r="D138" t="e">
        <f>IF(INDEX(#REF!,MATCH(S2PQ_relational[[#This Row],[PQGUID]],#REF!,0),5)="no",S2PQ_relational[[#This Row],[PIGUID]]&amp;"NO","-")</f>
        <v>#REF!</v>
      </c>
    </row>
    <row r="139" spans="1:4" x14ac:dyDescent="0.25">
      <c r="A139" t="s">
        <v>744</v>
      </c>
      <c r="C139" t="str">
        <f>S2PQ_relational[[#This Row],[PIGUID]]&amp;S2PQ_relational[[#This Row],[PQGUID]]</f>
        <v>7ogUJA3KgahHgsL0xuhzH9</v>
      </c>
      <c r="D139" t="e">
        <f>IF(INDEX(#REF!,MATCH(S2PQ_relational[[#This Row],[PQGUID]],#REF!,0),5)="no",S2PQ_relational[[#This Row],[PIGUID]]&amp;"NO","-")</f>
        <v>#REF!</v>
      </c>
    </row>
    <row r="140" spans="1:4" x14ac:dyDescent="0.25">
      <c r="A140" t="s">
        <v>738</v>
      </c>
      <c r="C140" t="str">
        <f>S2PQ_relational[[#This Row],[PIGUID]]&amp;S2PQ_relational[[#This Row],[PQGUID]]</f>
        <v>4UIzPvMqxuFcrMB7CF4B7w</v>
      </c>
      <c r="D140" t="e">
        <f>IF(INDEX(#REF!,MATCH(S2PQ_relational[[#This Row],[PQGUID]],#REF!,0),5)="no",S2PQ_relational[[#This Row],[PIGUID]]&amp;"NO","-")</f>
        <v>#REF!</v>
      </c>
    </row>
    <row r="141" spans="1:4" x14ac:dyDescent="0.25">
      <c r="A141" t="s">
        <v>695</v>
      </c>
      <c r="C141" t="str">
        <f>S2PQ_relational[[#This Row],[PIGUID]]&amp;S2PQ_relational[[#This Row],[PQGUID]]</f>
        <v>eDBIAJH7lgc2ErlgKqBdz</v>
      </c>
      <c r="D141" t="e">
        <f>IF(INDEX(#REF!,MATCH(S2PQ_relational[[#This Row],[PQGUID]],#REF!,0),5)="no",S2PQ_relational[[#This Row],[PIGUID]]&amp;"NO","-")</f>
        <v>#REF!</v>
      </c>
    </row>
    <row r="142" spans="1:4" x14ac:dyDescent="0.25">
      <c r="A142" t="s">
        <v>763</v>
      </c>
      <c r="C142" t="str">
        <f>S2PQ_relational[[#This Row],[PIGUID]]&amp;S2PQ_relational[[#This Row],[PQGUID]]</f>
        <v>2dlDVcUpPa7mM9EyOGQN5Q</v>
      </c>
      <c r="D142" t="e">
        <f>IF(INDEX(#REF!,MATCH(S2PQ_relational[[#This Row],[PQGUID]],#REF!,0),5)="no",S2PQ_relational[[#This Row],[PIGUID]]&amp;"NO","-")</f>
        <v>#REF!</v>
      </c>
    </row>
    <row r="143" spans="1:4" x14ac:dyDescent="0.25">
      <c r="A143" t="s">
        <v>750</v>
      </c>
      <c r="C143" t="str">
        <f>S2PQ_relational[[#This Row],[PIGUID]]&amp;S2PQ_relational[[#This Row],[PQGUID]]</f>
        <v>2sLWmLDwjX4RIw9iLBvBtE</v>
      </c>
      <c r="D143" t="e">
        <f>IF(INDEX(#REF!,MATCH(S2PQ_relational[[#This Row],[PQGUID]],#REF!,0),5)="no",S2PQ_relational[[#This Row],[PIGUID]]&amp;"NO","-")</f>
        <v>#REF!</v>
      </c>
    </row>
    <row r="144" spans="1:4" x14ac:dyDescent="0.25">
      <c r="A144" t="s">
        <v>757</v>
      </c>
      <c r="C144" t="str">
        <f>S2PQ_relational[[#This Row],[PIGUID]]&amp;S2PQ_relational[[#This Row],[PQGUID]]</f>
        <v>37duoGJiHLxEhd6NwORejP</v>
      </c>
      <c r="D144" t="e">
        <f>IF(INDEX(#REF!,MATCH(S2PQ_relational[[#This Row],[PQGUID]],#REF!,0),5)="no",S2PQ_relational[[#This Row],[PIGUID]]&amp;"NO","-")</f>
        <v>#REF!</v>
      </c>
    </row>
    <row r="145" spans="1:4" x14ac:dyDescent="0.25">
      <c r="A145" t="s">
        <v>775</v>
      </c>
      <c r="C145" t="str">
        <f>S2PQ_relational[[#This Row],[PIGUID]]&amp;S2PQ_relational[[#This Row],[PQGUID]]</f>
        <v>4wKtubLhiS6PGhw001sHbx</v>
      </c>
      <c r="D145" t="e">
        <f>IF(INDEX(#REF!,MATCH(S2PQ_relational[[#This Row],[PQGUID]],#REF!,0),5)="no",S2PQ_relational[[#This Row],[PIGUID]]&amp;"NO","-")</f>
        <v>#REF!</v>
      </c>
    </row>
    <row r="146" spans="1:4" x14ac:dyDescent="0.25">
      <c r="A146" t="s">
        <v>781</v>
      </c>
      <c r="C146" t="str">
        <f>S2PQ_relational[[#This Row],[PIGUID]]&amp;S2PQ_relational[[#This Row],[PQGUID]]</f>
        <v>5Trid7RJINI5NOJDPpoz9r</v>
      </c>
      <c r="D146" t="e">
        <f>IF(INDEX(#REF!,MATCH(S2PQ_relational[[#This Row],[PQGUID]],#REF!,0),5)="no",S2PQ_relational[[#This Row],[PIGUID]]&amp;"NO","-")</f>
        <v>#REF!</v>
      </c>
    </row>
    <row r="147" spans="1:4" x14ac:dyDescent="0.25">
      <c r="A147" t="s">
        <v>811</v>
      </c>
      <c r="C147" t="str">
        <f>S2PQ_relational[[#This Row],[PIGUID]]&amp;S2PQ_relational[[#This Row],[PQGUID]]</f>
        <v>1ftkAI02HjMR8S81Fptm6o</v>
      </c>
      <c r="D147" t="e">
        <f>IF(INDEX(#REF!,MATCH(S2PQ_relational[[#This Row],[PQGUID]],#REF!,0),5)="no",S2PQ_relational[[#This Row],[PIGUID]]&amp;"NO","-")</f>
        <v>#REF!</v>
      </c>
    </row>
    <row r="148" spans="1:4" x14ac:dyDescent="0.25">
      <c r="A148" t="s">
        <v>787</v>
      </c>
      <c r="C148" t="str">
        <f>S2PQ_relational[[#This Row],[PIGUID]]&amp;S2PQ_relational[[#This Row],[PQGUID]]</f>
        <v>5vcbGWEHPs18Yz7noTSiZm</v>
      </c>
      <c r="D148" t="e">
        <f>IF(INDEX(#REF!,MATCH(S2PQ_relational[[#This Row],[PQGUID]],#REF!,0),5)="no",S2PQ_relational[[#This Row],[PIGUID]]&amp;"NO","-")</f>
        <v>#REF!</v>
      </c>
    </row>
    <row r="149" spans="1:4" x14ac:dyDescent="0.25">
      <c r="A149" t="s">
        <v>799</v>
      </c>
      <c r="C149" t="str">
        <f>S2PQ_relational[[#This Row],[PIGUID]]&amp;S2PQ_relational[[#This Row],[PQGUID]]</f>
        <v>U04mYiOB8IJfPdKwnNe9K</v>
      </c>
      <c r="D149" t="e">
        <f>IF(INDEX(#REF!,MATCH(S2PQ_relational[[#This Row],[PQGUID]],#REF!,0),5)="no",S2PQ_relational[[#This Row],[PIGUID]]&amp;"NO","-")</f>
        <v>#REF!</v>
      </c>
    </row>
    <row r="150" spans="1:4" x14ac:dyDescent="0.25">
      <c r="A150" t="s">
        <v>793</v>
      </c>
      <c r="C150" t="str">
        <f>S2PQ_relational[[#This Row],[PIGUID]]&amp;S2PQ_relational[[#This Row],[PQGUID]]</f>
        <v>3stOu3MOVFIK022JyGb55p</v>
      </c>
      <c r="D150" t="e">
        <f>IF(INDEX(#REF!,MATCH(S2PQ_relational[[#This Row],[PQGUID]],#REF!,0),5)="no",S2PQ_relational[[#This Row],[PIGUID]]&amp;"NO","-")</f>
        <v>#REF!</v>
      </c>
    </row>
    <row r="151" spans="1:4" x14ac:dyDescent="0.25">
      <c r="A151" t="s">
        <v>805</v>
      </c>
      <c r="C151" t="str">
        <f>S2PQ_relational[[#This Row],[PIGUID]]&amp;S2PQ_relational[[#This Row],[PQGUID]]</f>
        <v>5cBvX3TmlHSOeevpUHG34S</v>
      </c>
      <c r="D151" t="e">
        <f>IF(INDEX(#REF!,MATCH(S2PQ_relational[[#This Row],[PQGUID]],#REF!,0),5)="no",S2PQ_relational[[#This Row],[PIGUID]]&amp;"NO","-")</f>
        <v>#REF!</v>
      </c>
    </row>
    <row r="152" spans="1:4" x14ac:dyDescent="0.25">
      <c r="A152" t="s">
        <v>860</v>
      </c>
      <c r="C152" t="str">
        <f>S2PQ_relational[[#This Row],[PIGUID]]&amp;S2PQ_relational[[#This Row],[PQGUID]]</f>
        <v>5ErUG6wXUeCXuabJPdSUW6</v>
      </c>
      <c r="D152" t="e">
        <f>IF(INDEX(#REF!,MATCH(S2PQ_relational[[#This Row],[PQGUID]],#REF!,0),5)="no",S2PQ_relational[[#This Row],[PIGUID]]&amp;"NO","-")</f>
        <v>#REF!</v>
      </c>
    </row>
    <row r="153" spans="1:4" x14ac:dyDescent="0.25">
      <c r="A153" t="s">
        <v>885</v>
      </c>
      <c r="C153" t="str">
        <f>S2PQ_relational[[#This Row],[PIGUID]]&amp;S2PQ_relational[[#This Row],[PQGUID]]</f>
        <v>4kkqkv4Y29YoIhIqJkkVSt</v>
      </c>
      <c r="D153" t="e">
        <f>IF(INDEX(#REF!,MATCH(S2PQ_relational[[#This Row],[PQGUID]],#REF!,0),5)="no",S2PQ_relational[[#This Row],[PIGUID]]&amp;"NO","-")</f>
        <v>#REF!</v>
      </c>
    </row>
    <row r="154" spans="1:4" x14ac:dyDescent="0.25">
      <c r="A154" t="s">
        <v>903</v>
      </c>
      <c r="C154" t="str">
        <f>S2PQ_relational[[#This Row],[PIGUID]]&amp;S2PQ_relational[[#This Row],[PQGUID]]</f>
        <v>1wcijDaPNYlJnpZQt2IeUv</v>
      </c>
      <c r="D154" t="e">
        <f>IF(INDEX(#REF!,MATCH(S2PQ_relational[[#This Row],[PQGUID]],#REF!,0),5)="no",S2PQ_relational[[#This Row],[PIGUID]]&amp;"NO","-")</f>
        <v>#REF!</v>
      </c>
    </row>
    <row r="155" spans="1:4" x14ac:dyDescent="0.25">
      <c r="A155" t="s">
        <v>867</v>
      </c>
      <c r="C155" t="str">
        <f>S2PQ_relational[[#This Row],[PIGUID]]&amp;S2PQ_relational[[#This Row],[PQGUID]]</f>
        <v>5WMy4S7JvPpeNmsVrCjJrO</v>
      </c>
      <c r="D155" t="e">
        <f>IF(INDEX(#REF!,MATCH(S2PQ_relational[[#This Row],[PQGUID]],#REF!,0),5)="no",S2PQ_relational[[#This Row],[PIGUID]]&amp;"NO","-")</f>
        <v>#REF!</v>
      </c>
    </row>
    <row r="156" spans="1:4" x14ac:dyDescent="0.25">
      <c r="A156" t="s">
        <v>909</v>
      </c>
      <c r="C156" t="str">
        <f>S2PQ_relational[[#This Row],[PIGUID]]&amp;S2PQ_relational[[#This Row],[PQGUID]]</f>
        <v>1g7aICL9NQb6veUhfttjWx</v>
      </c>
      <c r="D156" t="e">
        <f>IF(INDEX(#REF!,MATCH(S2PQ_relational[[#This Row],[PQGUID]],#REF!,0),5)="no",S2PQ_relational[[#This Row],[PIGUID]]&amp;"NO","-")</f>
        <v>#REF!</v>
      </c>
    </row>
    <row r="157" spans="1:4" x14ac:dyDescent="0.25">
      <c r="A157" t="s">
        <v>916</v>
      </c>
      <c r="C157" t="str">
        <f>S2PQ_relational[[#This Row],[PIGUID]]&amp;S2PQ_relational[[#This Row],[PQGUID]]</f>
        <v>2SAvhNEQrMa7Hj8vi8cHtw</v>
      </c>
      <c r="D157" t="e">
        <f>IF(INDEX(#REF!,MATCH(S2PQ_relational[[#This Row],[PQGUID]],#REF!,0),5)="no",S2PQ_relational[[#This Row],[PIGUID]]&amp;"NO","-")</f>
        <v>#REF!</v>
      </c>
    </row>
    <row r="158" spans="1:4" x14ac:dyDescent="0.25">
      <c r="A158" t="s">
        <v>922</v>
      </c>
      <c r="C158" t="str">
        <f>S2PQ_relational[[#This Row],[PIGUID]]&amp;S2PQ_relational[[#This Row],[PQGUID]]</f>
        <v>6zPZUmEVfDD6aDXdjrQizg</v>
      </c>
      <c r="D158" t="e">
        <f>IF(INDEX(#REF!,MATCH(S2PQ_relational[[#This Row],[PQGUID]],#REF!,0),5)="no",S2PQ_relational[[#This Row],[PIGUID]]&amp;"NO","-")</f>
        <v>#REF!</v>
      </c>
    </row>
    <row r="159" spans="1:4" x14ac:dyDescent="0.25">
      <c r="A159" t="s">
        <v>928</v>
      </c>
      <c r="C159" t="str">
        <f>S2PQ_relational[[#This Row],[PIGUID]]&amp;S2PQ_relational[[#This Row],[PQGUID]]</f>
        <v>6rzAuVmyYXYNyVxrw3NU6u</v>
      </c>
      <c r="D159" t="e">
        <f>IF(INDEX(#REF!,MATCH(S2PQ_relational[[#This Row],[PQGUID]],#REF!,0),5)="no",S2PQ_relational[[#This Row],[PIGUID]]&amp;"NO","-")</f>
        <v>#REF!</v>
      </c>
    </row>
    <row r="160" spans="1:4" x14ac:dyDescent="0.25">
      <c r="A160" t="s">
        <v>358</v>
      </c>
      <c r="C160" t="str">
        <f>S2PQ_relational[[#This Row],[PIGUID]]&amp;S2PQ_relational[[#This Row],[PQGUID]]</f>
        <v>3J01zoi3YcklPnzRLXvrNS</v>
      </c>
      <c r="D160" t="e">
        <f>IF(INDEX(#REF!,MATCH(S2PQ_relational[[#This Row],[PQGUID]],#REF!,0),5)="no",S2PQ_relational[[#This Row],[PIGUID]]&amp;"NO","-")</f>
        <v>#REF!</v>
      </c>
    </row>
    <row r="161" spans="1:4" x14ac:dyDescent="0.25">
      <c r="A161" t="s">
        <v>958</v>
      </c>
      <c r="C161" t="str">
        <f>S2PQ_relational[[#This Row],[PIGUID]]&amp;S2PQ_relational[[#This Row],[PQGUID]]</f>
        <v>6wNyOYxEywi4It1aUt0PVU</v>
      </c>
      <c r="D161" t="e">
        <f>IF(INDEX(#REF!,MATCH(S2PQ_relational[[#This Row],[PQGUID]],#REF!,0),5)="no",S2PQ_relational[[#This Row],[PIGUID]]&amp;"NO","-")</f>
        <v>#REF!</v>
      </c>
    </row>
    <row r="162" spans="1:4" x14ac:dyDescent="0.25">
      <c r="A162" t="s">
        <v>842</v>
      </c>
      <c r="C162" t="str">
        <f>S2PQ_relational[[#This Row],[PIGUID]]&amp;S2PQ_relational[[#This Row],[PQGUID]]</f>
        <v>5GRCMUo8MYiBDoZHBRji57</v>
      </c>
      <c r="D162" t="e">
        <f>IF(INDEX(#REF!,MATCH(S2PQ_relational[[#This Row],[PQGUID]],#REF!,0),5)="no",S2PQ_relational[[#This Row],[PIGUID]]&amp;"NO","-")</f>
        <v>#REF!</v>
      </c>
    </row>
    <row r="163" spans="1:4" x14ac:dyDescent="0.25">
      <c r="A163" t="s">
        <v>817</v>
      </c>
      <c r="C163" t="str">
        <f>S2PQ_relational[[#This Row],[PIGUID]]&amp;S2PQ_relational[[#This Row],[PQGUID]]</f>
        <v>6XqDrBtYjDMFUnvwbUqxja</v>
      </c>
      <c r="D163" t="e">
        <f>IF(INDEX(#REF!,MATCH(S2PQ_relational[[#This Row],[PQGUID]],#REF!,0),5)="no",S2PQ_relational[[#This Row],[PIGUID]]&amp;"NO","-")</f>
        <v>#REF!</v>
      </c>
    </row>
    <row r="164" spans="1:4" x14ac:dyDescent="0.25">
      <c r="A164" t="s">
        <v>823</v>
      </c>
      <c r="C164" t="str">
        <f>S2PQ_relational[[#This Row],[PIGUID]]&amp;S2PQ_relational[[#This Row],[PQGUID]]</f>
        <v>5w9J5kw9Qap5Cuz5x61geq</v>
      </c>
      <c r="D164" t="e">
        <f>IF(INDEX(#REF!,MATCH(S2PQ_relational[[#This Row],[PQGUID]],#REF!,0),5)="no",S2PQ_relational[[#This Row],[PIGUID]]&amp;"NO","-")</f>
        <v>#REF!</v>
      </c>
    </row>
    <row r="165" spans="1:4" x14ac:dyDescent="0.25">
      <c r="A165" t="s">
        <v>1025</v>
      </c>
      <c r="C165" t="str">
        <f>S2PQ_relational[[#This Row],[PIGUID]]&amp;S2PQ_relational[[#This Row],[PQGUID]]</f>
        <v>70p4tPY8KOIyyA3rSph8hc</v>
      </c>
      <c r="D165" t="e">
        <f>IF(INDEX(#REF!,MATCH(S2PQ_relational[[#This Row],[PQGUID]],#REF!,0),5)="no",S2PQ_relational[[#This Row],[PIGUID]]&amp;"NO","-")</f>
        <v>#REF!</v>
      </c>
    </row>
    <row r="166" spans="1:4" x14ac:dyDescent="0.25">
      <c r="A166" t="s">
        <v>1031</v>
      </c>
      <c r="C166" t="str">
        <f>S2PQ_relational[[#This Row],[PIGUID]]&amp;S2PQ_relational[[#This Row],[PQGUID]]</f>
        <v>1FiuRJTxywB2DTwUdKwWnu</v>
      </c>
      <c r="D166" t="e">
        <f>IF(INDEX(#REF!,MATCH(S2PQ_relational[[#This Row],[PQGUID]],#REF!,0),5)="no",S2PQ_relational[[#This Row],[PIGUID]]&amp;"NO","-")</f>
        <v>#REF!</v>
      </c>
    </row>
    <row r="167" spans="1:4" x14ac:dyDescent="0.25">
      <c r="A167" t="s">
        <v>1037</v>
      </c>
      <c r="C167" t="str">
        <f>S2PQ_relational[[#This Row],[PIGUID]]&amp;S2PQ_relational[[#This Row],[PQGUID]]</f>
        <v>5cWTvn8q6jvSYglaH4ugxt</v>
      </c>
      <c r="D167" t="e">
        <f>IF(INDEX(#REF!,MATCH(S2PQ_relational[[#This Row],[PQGUID]],#REF!,0),5)="no",S2PQ_relational[[#This Row],[PIGUID]]&amp;"NO","-")</f>
        <v>#REF!</v>
      </c>
    </row>
    <row r="168" spans="1:4" x14ac:dyDescent="0.25">
      <c r="A168" t="s">
        <v>1049</v>
      </c>
      <c r="C168" t="str">
        <f>S2PQ_relational[[#This Row],[PIGUID]]&amp;S2PQ_relational[[#This Row],[PQGUID]]</f>
        <v>5jg4mMjhmV5a9P0xLWBosI</v>
      </c>
      <c r="D168" t="e">
        <f>IF(INDEX(#REF!,MATCH(S2PQ_relational[[#This Row],[PQGUID]],#REF!,0),5)="no",S2PQ_relational[[#This Row],[PIGUID]]&amp;"NO","-")</f>
        <v>#REF!</v>
      </c>
    </row>
    <row r="169" spans="1:4" x14ac:dyDescent="0.25">
      <c r="A169" t="s">
        <v>1073</v>
      </c>
      <c r="C169" t="str">
        <f>S2PQ_relational[[#This Row],[PIGUID]]&amp;S2PQ_relational[[#This Row],[PQGUID]]</f>
        <v>28ixqyq07Jx6VxQg1mYapc</v>
      </c>
      <c r="D169" t="e">
        <f>IF(INDEX(#REF!,MATCH(S2PQ_relational[[#This Row],[PQGUID]],#REF!,0),5)="no",S2PQ_relational[[#This Row],[PIGUID]]&amp;"NO","-")</f>
        <v>#REF!</v>
      </c>
    </row>
    <row r="170" spans="1:4" x14ac:dyDescent="0.25">
      <c r="A170" t="s">
        <v>1067</v>
      </c>
      <c r="C170" t="str">
        <f>S2PQ_relational[[#This Row],[PIGUID]]&amp;S2PQ_relational[[#This Row],[PQGUID]]</f>
        <v>2Y5Dlkckip0eWCcBNrvd1k</v>
      </c>
      <c r="D170" t="e">
        <f>IF(INDEX(#REF!,MATCH(S2PQ_relational[[#This Row],[PQGUID]],#REF!,0),5)="no",S2PQ_relational[[#This Row],[PIGUID]]&amp;"NO","-")</f>
        <v>#REF!</v>
      </c>
    </row>
    <row r="171" spans="1:4" x14ac:dyDescent="0.25">
      <c r="A171" t="s">
        <v>1085</v>
      </c>
      <c r="C171" t="str">
        <f>S2PQ_relational[[#This Row],[PIGUID]]&amp;S2PQ_relational[[#This Row],[PQGUID]]</f>
        <v>2go8K87af5VxtwI74P7Xk5</v>
      </c>
      <c r="D171" t="e">
        <f>IF(INDEX(#REF!,MATCH(S2PQ_relational[[#This Row],[PQGUID]],#REF!,0),5)="no",S2PQ_relational[[#This Row],[PIGUID]]&amp;"NO","-")</f>
        <v>#REF!</v>
      </c>
    </row>
    <row r="172" spans="1:4" x14ac:dyDescent="0.25">
      <c r="A172" t="s">
        <v>1079</v>
      </c>
      <c r="C172" t="str">
        <f>S2PQ_relational[[#This Row],[PIGUID]]&amp;S2PQ_relational[[#This Row],[PQGUID]]</f>
        <v>1ZvxRSlqKWjw4TfX5HZ1oT</v>
      </c>
      <c r="D172" t="e">
        <f>IF(INDEX(#REF!,MATCH(S2PQ_relational[[#This Row],[PQGUID]],#REF!,0),5)="no",S2PQ_relational[[#This Row],[PIGUID]]&amp;"NO","-")</f>
        <v>#REF!</v>
      </c>
    </row>
    <row r="173" spans="1:4" x14ac:dyDescent="0.25">
      <c r="A173" t="s">
        <v>1091</v>
      </c>
      <c r="C173" t="str">
        <f>S2PQ_relational[[#This Row],[PIGUID]]&amp;S2PQ_relational[[#This Row],[PQGUID]]</f>
        <v>21DDcplwE2JbdUPCCbD1Hq</v>
      </c>
      <c r="D173" t="e">
        <f>IF(INDEX(#REF!,MATCH(S2PQ_relational[[#This Row],[PQGUID]],#REF!,0),5)="no",S2PQ_relational[[#This Row],[PIGUID]]&amp;"NO","-")</f>
        <v>#REF!</v>
      </c>
    </row>
    <row r="174" spans="1:4" x14ac:dyDescent="0.25">
      <c r="A174" t="s">
        <v>1097</v>
      </c>
      <c r="C174" t="str">
        <f>S2PQ_relational[[#This Row],[PIGUID]]&amp;S2PQ_relational[[#This Row],[PQGUID]]</f>
        <v>79gJBcLl9GST5V6lCrMsWM</v>
      </c>
      <c r="D174" t="e">
        <f>IF(INDEX(#REF!,MATCH(S2PQ_relational[[#This Row],[PQGUID]],#REF!,0),5)="no",S2PQ_relational[[#This Row],[PIGUID]]&amp;"NO","-")</f>
        <v>#REF!</v>
      </c>
    </row>
    <row r="175" spans="1:4" x14ac:dyDescent="0.25">
      <c r="A175" t="s">
        <v>1109</v>
      </c>
      <c r="C175" t="str">
        <f>S2PQ_relational[[#This Row],[PIGUID]]&amp;S2PQ_relational[[#This Row],[PQGUID]]</f>
        <v>3AC60PuWRwSAP00VnriRD</v>
      </c>
      <c r="D175" t="e">
        <f>IF(INDEX(#REF!,MATCH(S2PQ_relational[[#This Row],[PQGUID]],#REF!,0),5)="no",S2PQ_relational[[#This Row],[PIGUID]]&amp;"NO","-")</f>
        <v>#REF!</v>
      </c>
    </row>
    <row r="176" spans="1:4" x14ac:dyDescent="0.25">
      <c r="A176" t="s">
        <v>995</v>
      </c>
      <c r="C176" t="str">
        <f>S2PQ_relational[[#This Row],[PIGUID]]&amp;S2PQ_relational[[#This Row],[PQGUID]]</f>
        <v>180yPkcHGUErhUjWG409h0</v>
      </c>
      <c r="D176" t="e">
        <f>IF(INDEX(#REF!,MATCH(S2PQ_relational[[#This Row],[PQGUID]],#REF!,0),5)="no",S2PQ_relational[[#This Row],[PIGUID]]&amp;"NO","-")</f>
        <v>#REF!</v>
      </c>
    </row>
    <row r="177" spans="1:4" x14ac:dyDescent="0.25">
      <c r="A177" t="s">
        <v>983</v>
      </c>
      <c r="C177" t="str">
        <f>S2PQ_relational[[#This Row],[PIGUID]]&amp;S2PQ_relational[[#This Row],[PQGUID]]</f>
        <v>3YFt2KIGjTcLzpEHdqo5Hc</v>
      </c>
      <c r="D177" t="e">
        <f>IF(INDEX(#REF!,MATCH(S2PQ_relational[[#This Row],[PQGUID]],#REF!,0),5)="no",S2PQ_relational[[#This Row],[PIGUID]]&amp;"NO","-")</f>
        <v>#REF!</v>
      </c>
    </row>
    <row r="178" spans="1:4" x14ac:dyDescent="0.25">
      <c r="A178" t="s">
        <v>977</v>
      </c>
      <c r="C178" t="str">
        <f>S2PQ_relational[[#This Row],[PIGUID]]&amp;S2PQ_relational[[#This Row],[PQGUID]]</f>
        <v>2gIyMiEH1qXErYHL9S4uzf</v>
      </c>
      <c r="D178" t="e">
        <f>IF(INDEX(#REF!,MATCH(S2PQ_relational[[#This Row],[PQGUID]],#REF!,0),5)="no",S2PQ_relational[[#This Row],[PIGUID]]&amp;"NO","-")</f>
        <v>#REF!</v>
      </c>
    </row>
    <row r="179" spans="1:4" x14ac:dyDescent="0.25">
      <c r="A179" t="s">
        <v>971</v>
      </c>
      <c r="C179" t="str">
        <f>S2PQ_relational[[#This Row],[PIGUID]]&amp;S2PQ_relational[[#This Row],[PQGUID]]</f>
        <v>4WlZbtneSSyL7ex31WfHay</v>
      </c>
      <c r="D179" t="e">
        <f>IF(INDEX(#REF!,MATCH(S2PQ_relational[[#This Row],[PQGUID]],#REF!,0),5)="no",S2PQ_relational[[#This Row],[PIGUID]]&amp;"NO","-")</f>
        <v>#REF!</v>
      </c>
    </row>
    <row r="180" spans="1:4" x14ac:dyDescent="0.25">
      <c r="A180" t="s">
        <v>1013</v>
      </c>
      <c r="C180" t="str">
        <f>S2PQ_relational[[#This Row],[PIGUID]]&amp;S2PQ_relational[[#This Row],[PQGUID]]</f>
        <v>2T0W1tdSPvm0WMCnQerja6</v>
      </c>
      <c r="D180" t="e">
        <f>IF(INDEX(#REF!,MATCH(S2PQ_relational[[#This Row],[PQGUID]],#REF!,0),5)="no",S2PQ_relational[[#This Row],[PIGUID]]&amp;"NO","-")</f>
        <v>#REF!</v>
      </c>
    </row>
    <row r="181" spans="1:4" x14ac:dyDescent="0.25">
      <c r="A181" t="s">
        <v>1211</v>
      </c>
      <c r="C181" t="str">
        <f>S2PQ_relational[[#This Row],[PIGUID]]&amp;S2PQ_relational[[#This Row],[PQGUID]]</f>
        <v>6C95XW5wlxrY9z5oypXFDf</v>
      </c>
      <c r="D181" t="e">
        <f>IF(INDEX(#REF!,MATCH(S2PQ_relational[[#This Row],[PQGUID]],#REF!,0),5)="no",S2PQ_relational[[#This Row],[PIGUID]]&amp;"NO","-")</f>
        <v>#REF!</v>
      </c>
    </row>
    <row r="182" spans="1:4" x14ac:dyDescent="0.25">
      <c r="A182" t="s">
        <v>1154</v>
      </c>
      <c r="C182" t="str">
        <f>S2PQ_relational[[#This Row],[PIGUID]]&amp;S2PQ_relational[[#This Row],[PQGUID]]</f>
        <v>75XwcsXhRFRiBvsb2jxbbn</v>
      </c>
      <c r="D182" t="e">
        <f>IF(INDEX(#REF!,MATCH(S2PQ_relational[[#This Row],[PQGUID]],#REF!,0),5)="no",S2PQ_relational[[#This Row],[PIGUID]]&amp;"NO","-")</f>
        <v>#REF!</v>
      </c>
    </row>
    <row r="183" spans="1:4" x14ac:dyDescent="0.25">
      <c r="A183" t="s">
        <v>1167</v>
      </c>
      <c r="C183" t="str">
        <f>S2PQ_relational[[#This Row],[PIGUID]]&amp;S2PQ_relational[[#This Row],[PQGUID]]</f>
        <v>5r265iiVNksVOkp31rGyzb</v>
      </c>
      <c r="D183" t="e">
        <f>IF(INDEX(#REF!,MATCH(S2PQ_relational[[#This Row],[PQGUID]],#REF!,0),5)="no",S2PQ_relational[[#This Row],[PIGUID]]&amp;"NO","-")</f>
        <v>#REF!</v>
      </c>
    </row>
    <row r="184" spans="1:4" x14ac:dyDescent="0.25">
      <c r="A184" t="s">
        <v>1148</v>
      </c>
      <c r="C184" t="str">
        <f>S2PQ_relational[[#This Row],[PIGUID]]&amp;S2PQ_relational[[#This Row],[PQGUID]]</f>
        <v>41ucpJLDO2LQwYUKSKZdur</v>
      </c>
      <c r="D184" t="e">
        <f>IF(INDEX(#REF!,MATCH(S2PQ_relational[[#This Row],[PQGUID]],#REF!,0),5)="no",S2PQ_relational[[#This Row],[PIGUID]]&amp;"NO","-")</f>
        <v>#REF!</v>
      </c>
    </row>
    <row r="185" spans="1:4" x14ac:dyDescent="0.25">
      <c r="A185" t="s">
        <v>1134</v>
      </c>
      <c r="C185" t="str">
        <f>S2PQ_relational[[#This Row],[PIGUID]]&amp;S2PQ_relational[[#This Row],[PQGUID]]</f>
        <v>6sZEoXfiaIEOf1qdpjUGSt</v>
      </c>
      <c r="D185" t="e">
        <f>IF(INDEX(#REF!,MATCH(S2PQ_relational[[#This Row],[PQGUID]],#REF!,0),5)="no",S2PQ_relational[[#This Row],[PIGUID]]&amp;"NO","-")</f>
        <v>#REF!</v>
      </c>
    </row>
    <row r="186" spans="1:4" x14ac:dyDescent="0.25">
      <c r="A186" t="s">
        <v>1179</v>
      </c>
      <c r="C186" t="str">
        <f>S2PQ_relational[[#This Row],[PIGUID]]&amp;S2PQ_relational[[#This Row],[PQGUID]]</f>
        <v>46kzRmIluP19DI04awo8Te</v>
      </c>
      <c r="D186" t="e">
        <f>IF(INDEX(#REF!,MATCH(S2PQ_relational[[#This Row],[PQGUID]],#REF!,0),5)="no",S2PQ_relational[[#This Row],[PIGUID]]&amp;"NO","-")</f>
        <v>#REF!</v>
      </c>
    </row>
    <row r="187" spans="1:4" x14ac:dyDescent="0.25">
      <c r="A187" t="s">
        <v>1185</v>
      </c>
      <c r="C187" t="str">
        <f>S2PQ_relational[[#This Row],[PIGUID]]&amp;S2PQ_relational[[#This Row],[PQGUID]]</f>
        <v>xO5LahXACUDsQOxQWORox</v>
      </c>
      <c r="D187" t="e">
        <f>IF(INDEX(#REF!,MATCH(S2PQ_relational[[#This Row],[PQGUID]],#REF!,0),5)="no",S2PQ_relational[[#This Row],[PIGUID]]&amp;"NO","-")</f>
        <v>#REF!</v>
      </c>
    </row>
    <row r="188" spans="1:4" x14ac:dyDescent="0.25">
      <c r="A188" t="s">
        <v>1173</v>
      </c>
      <c r="C188" t="str">
        <f>S2PQ_relational[[#This Row],[PIGUID]]&amp;S2PQ_relational[[#This Row],[PQGUID]]</f>
        <v>2GCCWoxwh58TqrIwk87f5S</v>
      </c>
      <c r="D188" t="e">
        <f>IF(INDEX(#REF!,MATCH(S2PQ_relational[[#This Row],[PQGUID]],#REF!,0),5)="no",S2PQ_relational[[#This Row],[PIGUID]]&amp;"NO","-")</f>
        <v>#REF!</v>
      </c>
    </row>
    <row r="189" spans="1:4" x14ac:dyDescent="0.25">
      <c r="A189" t="s">
        <v>1191</v>
      </c>
      <c r="C189" t="str">
        <f>S2PQ_relational[[#This Row],[PIGUID]]&amp;S2PQ_relational[[#This Row],[PQGUID]]</f>
        <v>2Ri5jP4RFDvMjGPb7KWJus</v>
      </c>
      <c r="D189" t="e">
        <f>IF(INDEX(#REF!,MATCH(S2PQ_relational[[#This Row],[PQGUID]],#REF!,0),5)="no",S2PQ_relational[[#This Row],[PIGUID]]&amp;"NO","-")</f>
        <v>#REF!</v>
      </c>
    </row>
    <row r="190" spans="1:4" x14ac:dyDescent="0.25">
      <c r="A190" t="s">
        <v>1256</v>
      </c>
      <c r="C190" t="str">
        <f>S2PQ_relational[[#This Row],[PIGUID]]&amp;S2PQ_relational[[#This Row],[PQGUID]]</f>
        <v>687XAVeCZy2dS0Wx1EtTOK</v>
      </c>
      <c r="D190" t="e">
        <f>IF(INDEX(#REF!,MATCH(S2PQ_relational[[#This Row],[PQGUID]],#REF!,0),5)="no",S2PQ_relational[[#This Row],[PIGUID]]&amp;"NO","-")</f>
        <v>#REF!</v>
      </c>
    </row>
    <row r="191" spans="1:4" x14ac:dyDescent="0.25">
      <c r="A191" t="s">
        <v>1299</v>
      </c>
      <c r="C191" t="str">
        <f>S2PQ_relational[[#This Row],[PIGUID]]&amp;S2PQ_relational[[#This Row],[PQGUID]]</f>
        <v>4eB2FodPBrYj1pZeosSOwv</v>
      </c>
      <c r="D191" t="e">
        <f>IF(INDEX(#REF!,MATCH(S2PQ_relational[[#This Row],[PQGUID]],#REF!,0),5)="no",S2PQ_relational[[#This Row],[PIGUID]]&amp;"NO","-")</f>
        <v>#REF!</v>
      </c>
    </row>
    <row r="192" spans="1:4" x14ac:dyDescent="0.25">
      <c r="A192" t="s">
        <v>1318</v>
      </c>
      <c r="C192" t="str">
        <f>S2PQ_relational[[#This Row],[PIGUID]]&amp;S2PQ_relational[[#This Row],[PQGUID]]</f>
        <v>44hX7fy1kwDG9ncl1ATzqt</v>
      </c>
      <c r="D192" t="e">
        <f>IF(INDEX(#REF!,MATCH(S2PQ_relational[[#This Row],[PQGUID]],#REF!,0),5)="no",S2PQ_relational[[#This Row],[PIGUID]]&amp;"NO","-")</f>
        <v>#REF!</v>
      </c>
    </row>
    <row r="193" spans="1:4" x14ac:dyDescent="0.25">
      <c r="A193" t="s">
        <v>1333</v>
      </c>
      <c r="C193" t="str">
        <f>S2PQ_relational[[#This Row],[PIGUID]]&amp;S2PQ_relational[[#This Row],[PQGUID]]</f>
        <v>13YHTtkoTJx8gBkl1sZXPL</v>
      </c>
      <c r="D193" t="e">
        <f>IF(INDEX(#REF!,MATCH(S2PQ_relational[[#This Row],[PQGUID]],#REF!,0),5)="no",S2PQ_relational[[#This Row],[PIGUID]]&amp;"NO","-")</f>
        <v>#REF!</v>
      </c>
    </row>
    <row r="194" spans="1:4" x14ac:dyDescent="0.25">
      <c r="A194" t="s">
        <v>1325</v>
      </c>
      <c r="C194" t="str">
        <f>S2PQ_relational[[#This Row],[PIGUID]]&amp;S2PQ_relational[[#This Row],[PQGUID]]</f>
        <v>2H4aGpVfazrdZdltLdfxre</v>
      </c>
      <c r="D194" t="e">
        <f>IF(INDEX(#REF!,MATCH(S2PQ_relational[[#This Row],[PQGUID]],#REF!,0),5)="no",S2PQ_relational[[#This Row],[PIGUID]]&amp;"NO","-")</f>
        <v>#REF!</v>
      </c>
    </row>
    <row r="195" spans="1:4" x14ac:dyDescent="0.25">
      <c r="A195" t="s">
        <v>1389</v>
      </c>
      <c r="C195" t="str">
        <f>S2PQ_relational[[#This Row],[PIGUID]]&amp;S2PQ_relational[[#This Row],[PQGUID]]</f>
        <v>1NkUKJTdLKamUIVRa729Es</v>
      </c>
      <c r="D195" t="e">
        <f>IF(INDEX(#REF!,MATCH(S2PQ_relational[[#This Row],[PQGUID]],#REF!,0),5)="no",S2PQ_relational[[#This Row],[PIGUID]]&amp;"NO","-")</f>
        <v>#REF!</v>
      </c>
    </row>
    <row r="196" spans="1:4" x14ac:dyDescent="0.25">
      <c r="A196" t="s">
        <v>1339</v>
      </c>
      <c r="C196" t="str">
        <f>S2PQ_relational[[#This Row],[PIGUID]]&amp;S2PQ_relational[[#This Row],[PQGUID]]</f>
        <v>6hMIUJGXRemt5zzXd6f7WR</v>
      </c>
      <c r="D196" t="e">
        <f>IF(INDEX(#REF!,MATCH(S2PQ_relational[[#This Row],[PQGUID]],#REF!,0),5)="no",S2PQ_relational[[#This Row],[PIGUID]]&amp;"NO","-")</f>
        <v>#REF!</v>
      </c>
    </row>
    <row r="197" spans="1:4" x14ac:dyDescent="0.25">
      <c r="A197" t="s">
        <v>1351</v>
      </c>
      <c r="C197" t="str">
        <f>S2PQ_relational[[#This Row],[PIGUID]]&amp;S2PQ_relational[[#This Row],[PQGUID]]</f>
        <v>7fwOGTAIqfsqQTtocRjCr4</v>
      </c>
      <c r="D197" t="e">
        <f>IF(INDEX(#REF!,MATCH(S2PQ_relational[[#This Row],[PQGUID]],#REF!,0),5)="no",S2PQ_relational[[#This Row],[PIGUID]]&amp;"NO","-")</f>
        <v>#REF!</v>
      </c>
    </row>
    <row r="198" spans="1:4" x14ac:dyDescent="0.25">
      <c r="A198" t="s">
        <v>1358</v>
      </c>
      <c r="C198" t="str">
        <f>S2PQ_relational[[#This Row],[PIGUID]]&amp;S2PQ_relational[[#This Row],[PQGUID]]</f>
        <v>FMikbeL4nbb2q9a3RGSaG</v>
      </c>
      <c r="D198" t="e">
        <f>IF(INDEX(#REF!,MATCH(S2PQ_relational[[#This Row],[PQGUID]],#REF!,0),5)="no",S2PQ_relational[[#This Row],[PIGUID]]&amp;"NO","-")</f>
        <v>#REF!</v>
      </c>
    </row>
    <row r="199" spans="1:4" x14ac:dyDescent="0.25">
      <c r="A199" t="s">
        <v>1364</v>
      </c>
      <c r="C199" t="str">
        <f>S2PQ_relational[[#This Row],[PIGUID]]&amp;S2PQ_relational[[#This Row],[PQGUID]]</f>
        <v>1MBJK4RhIf4s9WoubDlFHU</v>
      </c>
      <c r="D199" t="e">
        <f>IF(INDEX(#REF!,MATCH(S2PQ_relational[[#This Row],[PQGUID]],#REF!,0),5)="no",S2PQ_relational[[#This Row],[PIGUID]]&amp;"NO","-")</f>
        <v>#REF!</v>
      </c>
    </row>
    <row r="200" spans="1:4" x14ac:dyDescent="0.25">
      <c r="A200" t="s">
        <v>1377</v>
      </c>
      <c r="C200" t="str">
        <f>S2PQ_relational[[#This Row],[PIGUID]]&amp;S2PQ_relational[[#This Row],[PQGUID]]</f>
        <v>5e8z43q74Hr34C7MR7q7VK</v>
      </c>
      <c r="D200" t="e">
        <f>IF(INDEX(#REF!,MATCH(S2PQ_relational[[#This Row],[PQGUID]],#REF!,0),5)="no",S2PQ_relational[[#This Row],[PIGUID]]&amp;"NO","-")</f>
        <v>#REF!</v>
      </c>
    </row>
    <row r="201" spans="1:4" x14ac:dyDescent="0.25">
      <c r="A201" t="s">
        <v>1370</v>
      </c>
      <c r="C201" t="str">
        <f>S2PQ_relational[[#This Row],[PIGUID]]&amp;S2PQ_relational[[#This Row],[PQGUID]]</f>
        <v>1emTNm4zBVdmUZDYpHSNAw</v>
      </c>
      <c r="D201" t="e">
        <f>IF(INDEX(#REF!,MATCH(S2PQ_relational[[#This Row],[PQGUID]],#REF!,0),5)="no",S2PQ_relational[[#This Row],[PIGUID]]&amp;"NO","-")</f>
        <v>#REF!</v>
      </c>
    </row>
    <row r="202" spans="1:4" x14ac:dyDescent="0.25">
      <c r="A202" t="s">
        <v>1395</v>
      </c>
      <c r="C202" t="str">
        <f>S2PQ_relational[[#This Row],[PIGUID]]&amp;S2PQ_relational[[#This Row],[PQGUID]]</f>
        <v>1Si23cKYl0A0jzZNWGphqO</v>
      </c>
      <c r="D202" t="e">
        <f>IF(INDEX(#REF!,MATCH(S2PQ_relational[[#This Row],[PQGUID]],#REF!,0),5)="no",S2PQ_relational[[#This Row],[PIGUID]]&amp;"NO","-")</f>
        <v>#REF!</v>
      </c>
    </row>
    <row r="203" spans="1:4" x14ac:dyDescent="0.25">
      <c r="A203" t="s">
        <v>1268</v>
      </c>
      <c r="C203" t="str">
        <f>S2PQ_relational[[#This Row],[PIGUID]]&amp;S2PQ_relational[[#This Row],[PQGUID]]</f>
        <v>6ULeAfbUUmCbks6RzkUr1m</v>
      </c>
      <c r="D203" t="e">
        <f>IF(INDEX(#REF!,MATCH(S2PQ_relational[[#This Row],[PQGUID]],#REF!,0),5)="no",S2PQ_relational[[#This Row],[PIGUID]]&amp;"NO","-")</f>
        <v>#REF!</v>
      </c>
    </row>
    <row r="204" spans="1:4" x14ac:dyDescent="0.25">
      <c r="A204" t="s">
        <v>1306</v>
      </c>
      <c r="C204" t="str">
        <f>S2PQ_relational[[#This Row],[PIGUID]]&amp;S2PQ_relational[[#This Row],[PQGUID]]</f>
        <v>MPOHxHX148amZ8cRXHKkU</v>
      </c>
      <c r="D204" t="e">
        <f>IF(INDEX(#REF!,MATCH(S2PQ_relational[[#This Row],[PQGUID]],#REF!,0),5)="no",S2PQ_relational[[#This Row],[PIGUID]]&amp;"NO","-")</f>
        <v>#REF!</v>
      </c>
    </row>
    <row r="205" spans="1:4" x14ac:dyDescent="0.25">
      <c r="A205" t="s">
        <v>352</v>
      </c>
      <c r="C205" t="str">
        <f>S2PQ_relational[[#This Row],[PIGUID]]&amp;S2PQ_relational[[#This Row],[PQGUID]]</f>
        <v>5AI6mRigU6OFgIP0IT59BR</v>
      </c>
      <c r="D205" t="e">
        <f>IF(INDEX(#REF!,MATCH(S2PQ_relational[[#This Row],[PQGUID]],#REF!,0),5)="no",S2PQ_relational[[#This Row],[PIGUID]]&amp;"NO","-")</f>
        <v>#REF!</v>
      </c>
    </row>
    <row r="206" spans="1:4" x14ac:dyDescent="0.25">
      <c r="A206" t="s">
        <v>1440</v>
      </c>
      <c r="C206" t="str">
        <f>S2PQ_relational[[#This Row],[PIGUID]]&amp;S2PQ_relational[[#This Row],[PQGUID]]</f>
        <v>66AaUgvv71Gp7MrQRsgEB3</v>
      </c>
      <c r="D206" t="e">
        <f>IF(INDEX(#REF!,MATCH(S2PQ_relational[[#This Row],[PQGUID]],#REF!,0),5)="no",S2PQ_relational[[#This Row],[PIGUID]]&amp;"NO","-")</f>
        <v>#REF!</v>
      </c>
    </row>
    <row r="207" spans="1:4" x14ac:dyDescent="0.25">
      <c r="A207" t="s">
        <v>1466</v>
      </c>
      <c r="C207" t="str">
        <f>S2PQ_relational[[#This Row],[PIGUID]]&amp;S2PQ_relational[[#This Row],[PQGUID]]</f>
        <v>32uEyaqThslszjm5s0jXwX</v>
      </c>
      <c r="D207" t="e">
        <f>IF(INDEX(#REF!,MATCH(S2PQ_relational[[#This Row],[PQGUID]],#REF!,0),5)="no",S2PQ_relational[[#This Row],[PIGUID]]&amp;"NO","-")</f>
        <v>#REF!</v>
      </c>
    </row>
    <row r="208" spans="1:4" x14ac:dyDescent="0.25">
      <c r="A208" t="s">
        <v>1460</v>
      </c>
      <c r="C208" t="str">
        <f>S2PQ_relational[[#This Row],[PIGUID]]&amp;S2PQ_relational[[#This Row],[PQGUID]]</f>
        <v>qRPw0Czh0pH6Pe2lEars3</v>
      </c>
      <c r="D208" t="e">
        <f>IF(INDEX(#REF!,MATCH(S2PQ_relational[[#This Row],[PQGUID]],#REF!,0),5)="no",S2PQ_relational[[#This Row],[PIGUID]]&amp;"NO","-")</f>
        <v>#REF!</v>
      </c>
    </row>
    <row r="209" spans="1:4" x14ac:dyDescent="0.25">
      <c r="A209" t="s">
        <v>1452</v>
      </c>
      <c r="C209" t="str">
        <f>S2PQ_relational[[#This Row],[PIGUID]]&amp;S2PQ_relational[[#This Row],[PQGUID]]</f>
        <v>2WW5BnKSRlTKa0QSUicPwf</v>
      </c>
      <c r="D209" t="e">
        <f>IF(INDEX(#REF!,MATCH(S2PQ_relational[[#This Row],[PQGUID]],#REF!,0),5)="no",S2PQ_relational[[#This Row],[PIGUID]]&amp;"NO","-")</f>
        <v>#REF!</v>
      </c>
    </row>
    <row r="210" spans="1:4" x14ac:dyDescent="0.25">
      <c r="A210" t="s">
        <v>1485</v>
      </c>
      <c r="C210" t="str">
        <f>S2PQ_relational[[#This Row],[PIGUID]]&amp;S2PQ_relational[[#This Row],[PQGUID]]</f>
        <v>10VgL8UhPupzJl6HMDysPs</v>
      </c>
      <c r="D210" t="e">
        <f>IF(INDEX(#REF!,MATCH(S2PQ_relational[[#This Row],[PQGUID]],#REF!,0),5)="no",S2PQ_relational[[#This Row],[PIGUID]]&amp;"NO","-")</f>
        <v>#REF!</v>
      </c>
    </row>
    <row r="211" spans="1:4" x14ac:dyDescent="0.25">
      <c r="A211" t="s">
        <v>1472</v>
      </c>
      <c r="C211" t="str">
        <f>S2PQ_relational[[#This Row],[PIGUID]]&amp;S2PQ_relational[[#This Row],[PQGUID]]</f>
        <v>1XM8pLp4fniQAGZnKszEdT</v>
      </c>
      <c r="D211" t="e">
        <f>IF(INDEX(#REF!,MATCH(S2PQ_relational[[#This Row],[PQGUID]],#REF!,0),5)="no",S2PQ_relational[[#This Row],[PIGUID]]&amp;"NO","-")</f>
        <v>#REF!</v>
      </c>
    </row>
    <row r="212" spans="1:4" x14ac:dyDescent="0.25">
      <c r="A212" t="s">
        <v>308</v>
      </c>
      <c r="C212" t="str">
        <f>S2PQ_relational[[#This Row],[PIGUID]]&amp;S2PQ_relational[[#This Row],[PQGUID]]</f>
        <v>4NqiAf0xHyUtil5rH7XsrH</v>
      </c>
      <c r="D212" t="e">
        <f>IF(INDEX(#REF!,MATCH(S2PQ_relational[[#This Row],[PQGUID]],#REF!,0),5)="no",S2PQ_relational[[#This Row],[PIGUID]]&amp;"NO","-")</f>
        <v>#REF!</v>
      </c>
    </row>
    <row r="213" spans="1:4" x14ac:dyDescent="0.25">
      <c r="A213" t="s">
        <v>300</v>
      </c>
      <c r="C213" t="str">
        <f>S2PQ_relational[[#This Row],[PIGUID]]&amp;S2PQ_relational[[#This Row],[PQGUID]]</f>
        <v>6GWkjJEX1l3Nb0LCqoipqS</v>
      </c>
      <c r="D213" t="e">
        <f>IF(INDEX(#REF!,MATCH(S2PQ_relational[[#This Row],[PQGUID]],#REF!,0),5)="no",S2PQ_relational[[#This Row],[PIGUID]]&amp;"NO","-")</f>
        <v>#REF!</v>
      </c>
    </row>
    <row r="214" spans="1:4" x14ac:dyDescent="0.25">
      <c r="A214" t="s">
        <v>1497</v>
      </c>
      <c r="C214" t="str">
        <f>S2PQ_relational[[#This Row],[PIGUID]]&amp;S2PQ_relational[[#This Row],[PQGUID]]</f>
        <v>6u27zEZBHlgOhcCV0yAECk</v>
      </c>
      <c r="D214" t="e">
        <f>IF(INDEX(#REF!,MATCH(S2PQ_relational[[#This Row],[PQGUID]],#REF!,0),5)="no",S2PQ_relational[[#This Row],[PIGUID]]&amp;"NO","-")</f>
        <v>#REF!</v>
      </c>
    </row>
    <row r="215" spans="1:4" x14ac:dyDescent="0.25">
      <c r="A215" t="s">
        <v>1503</v>
      </c>
      <c r="C215" t="str">
        <f>S2PQ_relational[[#This Row],[PIGUID]]&amp;S2PQ_relational[[#This Row],[PQGUID]]</f>
        <v>aJLXcqqPjE8O703cxYLEI</v>
      </c>
      <c r="D215" t="e">
        <f>IF(INDEX(#REF!,MATCH(S2PQ_relational[[#This Row],[PQGUID]],#REF!,0),5)="no",S2PQ_relational[[#This Row],[PIGUID]]&amp;"NO","-")</f>
        <v>#REF!</v>
      </c>
    </row>
    <row r="216" spans="1:4" x14ac:dyDescent="0.25">
      <c r="A216" t="s">
        <v>327</v>
      </c>
      <c r="C216" t="str">
        <f>S2PQ_relational[[#This Row],[PIGUID]]&amp;S2PQ_relational[[#This Row],[PQGUID]]</f>
        <v>6J6ogjbXuGgsSeauiig39b</v>
      </c>
      <c r="D216" t="e">
        <f>IF(INDEX(#REF!,MATCH(S2PQ_relational[[#This Row],[PQGUID]],#REF!,0),5)="no",S2PQ_relational[[#This Row],[PIGUID]]&amp;"NO","-")</f>
        <v>#REF!</v>
      </c>
    </row>
    <row r="217" spans="1:4" x14ac:dyDescent="0.25">
      <c r="A217" t="s">
        <v>1428</v>
      </c>
      <c r="C217" t="str">
        <f>S2PQ_relational[[#This Row],[PIGUID]]&amp;S2PQ_relational[[#This Row],[PQGUID]]</f>
        <v>4xxlklsPK3lSJhItjAs2uF</v>
      </c>
      <c r="D217" t="e">
        <f>IF(INDEX(#REF!,MATCH(S2PQ_relational[[#This Row],[PQGUID]],#REF!,0),5)="no",S2PQ_relational[[#This Row],[PIGUID]]&amp;"NO","-")</f>
        <v>#REF!</v>
      </c>
    </row>
    <row r="218" spans="1:4" x14ac:dyDescent="0.25">
      <c r="A218" t="s">
        <v>1422</v>
      </c>
      <c r="C218" t="str">
        <f>S2PQ_relational[[#This Row],[PIGUID]]&amp;S2PQ_relational[[#This Row],[PQGUID]]</f>
        <v>3SZ2yyB1Du2hXx9bLmiFxc</v>
      </c>
      <c r="D218" t="e">
        <f>IF(INDEX(#REF!,MATCH(S2PQ_relational[[#This Row],[PQGUID]],#REF!,0),5)="no",S2PQ_relational[[#This Row],[PIGUID]]&amp;"NO","-")</f>
        <v>#REF!</v>
      </c>
    </row>
    <row r="219" spans="1:4" x14ac:dyDescent="0.25">
      <c r="A219" t="s">
        <v>1401</v>
      </c>
      <c r="C219" t="str">
        <f>S2PQ_relational[[#This Row],[PIGUID]]&amp;S2PQ_relational[[#This Row],[PQGUID]]</f>
        <v>3UTi3cryQeyxiZCwqZPlrV</v>
      </c>
      <c r="D219" t="e">
        <f>IF(INDEX(#REF!,MATCH(S2PQ_relational[[#This Row],[PQGUID]],#REF!,0),5)="no",S2PQ_relational[[#This Row],[PIGUID]]&amp;"NO","-")</f>
        <v>#REF!</v>
      </c>
    </row>
    <row r="220" spans="1:4" x14ac:dyDescent="0.25">
      <c r="A220" t="s">
        <v>1598</v>
      </c>
      <c r="C220" t="str">
        <f>S2PQ_relational[[#This Row],[PIGUID]]&amp;S2PQ_relational[[#This Row],[PQGUID]]</f>
        <v>4m39I7PCk7W2gXMwdwi35M</v>
      </c>
      <c r="D220" t="e">
        <f>IF(INDEX(#REF!,MATCH(S2PQ_relational[[#This Row],[PQGUID]],#REF!,0),5)="no",S2PQ_relational[[#This Row],[PIGUID]]&amp;"NO","-")</f>
        <v>#REF!</v>
      </c>
    </row>
    <row r="221" spans="1:4" x14ac:dyDescent="0.25">
      <c r="A221" t="s">
        <v>280</v>
      </c>
      <c r="C221" t="str">
        <f>S2PQ_relational[[#This Row],[PIGUID]]&amp;S2PQ_relational[[#This Row],[PQGUID]]</f>
        <v>1BERMOjvilcmyIqZaRpu4o</v>
      </c>
      <c r="D221" t="e">
        <f>IF(INDEX(#REF!,MATCH(S2PQ_relational[[#This Row],[PQGUID]],#REF!,0),5)="no",S2PQ_relational[[#This Row],[PIGUID]]&amp;"NO","-")</f>
        <v>#REF!</v>
      </c>
    </row>
    <row r="222" spans="1:4" x14ac:dyDescent="0.25">
      <c r="A222" t="s">
        <v>1592</v>
      </c>
      <c r="C222" t="str">
        <f>S2PQ_relational[[#This Row],[PIGUID]]&amp;S2PQ_relational[[#This Row],[PQGUID]]</f>
        <v>DAjDDiQS62o0nikMfH4On</v>
      </c>
      <c r="D222" t="e">
        <f>IF(INDEX(#REF!,MATCH(S2PQ_relational[[#This Row],[PQGUID]],#REF!,0),5)="no",S2PQ_relational[[#This Row],[PIGUID]]&amp;"NO","-")</f>
        <v>#REF!</v>
      </c>
    </row>
    <row r="223" spans="1:4" x14ac:dyDescent="0.25">
      <c r="A223" t="s">
        <v>1604</v>
      </c>
      <c r="C223" t="str">
        <f>S2PQ_relational[[#This Row],[PIGUID]]&amp;S2PQ_relational[[#This Row],[PQGUID]]</f>
        <v>5HYCY6w4TIal14Zk7ql9Ky</v>
      </c>
      <c r="D223" t="e">
        <f>IF(INDEX(#REF!,MATCH(S2PQ_relational[[#This Row],[PQGUID]],#REF!,0),5)="no",S2PQ_relational[[#This Row],[PIGUID]]&amp;"NO","-")</f>
        <v>#REF!</v>
      </c>
    </row>
    <row r="224" spans="1:4" x14ac:dyDescent="0.25">
      <c r="A224" t="s">
        <v>1586</v>
      </c>
      <c r="C224" t="str">
        <f>S2PQ_relational[[#This Row],[PIGUID]]&amp;S2PQ_relational[[#This Row],[PQGUID]]</f>
        <v>5VnlmGPUGOH1VRB6PbGMP5</v>
      </c>
      <c r="D224" t="e">
        <f>IF(INDEX(#REF!,MATCH(S2PQ_relational[[#This Row],[PQGUID]],#REF!,0),5)="no",S2PQ_relational[[#This Row],[PIGUID]]&amp;"NO","-")</f>
        <v>#REF!</v>
      </c>
    </row>
    <row r="225" spans="1:4" x14ac:dyDescent="0.25">
      <c r="A225" t="s">
        <v>394</v>
      </c>
      <c r="C225" t="str">
        <f>S2PQ_relational[[#This Row],[PIGUID]]&amp;S2PQ_relational[[#This Row],[PQGUID]]</f>
        <v>2xZv8kfhwxQCc6vB5s2uQQ</v>
      </c>
      <c r="D225" t="e">
        <f>IF(INDEX(#REF!,MATCH(S2PQ_relational[[#This Row],[PQGUID]],#REF!,0),5)="no",S2PQ_relational[[#This Row],[PIGUID]]&amp;"NO","-")</f>
        <v>#REF!</v>
      </c>
    </row>
    <row r="226" spans="1:4" x14ac:dyDescent="0.25">
      <c r="A226" t="s">
        <v>274</v>
      </c>
      <c r="C226" t="str">
        <f>S2PQ_relational[[#This Row],[PIGUID]]&amp;S2PQ_relational[[#This Row],[PQGUID]]</f>
        <v>4wPe6FpGkJ0sZya1K2enUc</v>
      </c>
      <c r="D226" t="e">
        <f>IF(INDEX(#REF!,MATCH(S2PQ_relational[[#This Row],[PQGUID]],#REF!,0),5)="no",S2PQ_relational[[#This Row],[PIGUID]]&amp;"NO","-")</f>
        <v>#REF!</v>
      </c>
    </row>
    <row r="227" spans="1:4" x14ac:dyDescent="0.25">
      <c r="A227" t="s">
        <v>268</v>
      </c>
      <c r="C227" t="str">
        <f>S2PQ_relational[[#This Row],[PIGUID]]&amp;S2PQ_relational[[#This Row],[PQGUID]]</f>
        <v>6XJwASrtuinUb7a08QcX6q</v>
      </c>
      <c r="D227" t="e">
        <f>IF(INDEX(#REF!,MATCH(S2PQ_relational[[#This Row],[PQGUID]],#REF!,0),5)="no",S2PQ_relational[[#This Row],[PIGUID]]&amp;"NO","-")</f>
        <v>#REF!</v>
      </c>
    </row>
    <row r="228" spans="1:4" x14ac:dyDescent="0.25">
      <c r="A228" t="s">
        <v>261</v>
      </c>
      <c r="C228" t="str">
        <f>S2PQ_relational[[#This Row],[PIGUID]]&amp;S2PQ_relational[[#This Row],[PQGUID]]</f>
        <v>7x7n96IX0vfpfhVRDo921a</v>
      </c>
      <c r="D228" t="e">
        <f>IF(INDEX(#REF!,MATCH(S2PQ_relational[[#This Row],[PQGUID]],#REF!,0),5)="no",S2PQ_relational[[#This Row],[PIGUID]]&amp;"NO","-")</f>
        <v>#REF!</v>
      </c>
    </row>
    <row r="229" spans="1:4" x14ac:dyDescent="0.25">
      <c r="A229" t="s">
        <v>1610</v>
      </c>
      <c r="C229" t="str">
        <f>S2PQ_relational[[#This Row],[PIGUID]]&amp;S2PQ_relational[[#This Row],[PQGUID]]</f>
        <v>4vuC0EtgS8JV1J76tWmCuv</v>
      </c>
      <c r="D229" t="e">
        <f>IF(INDEX(#REF!,MATCH(S2PQ_relational[[#This Row],[PQGUID]],#REF!,0),5)="no",S2PQ_relational[[#This Row],[PIGUID]]&amp;"NO","-")</f>
        <v>#REF!</v>
      </c>
    </row>
    <row r="230" spans="1:4" x14ac:dyDescent="0.25">
      <c r="A230" t="s">
        <v>1574</v>
      </c>
      <c r="C230" t="str">
        <f>S2PQ_relational[[#This Row],[PIGUID]]&amp;S2PQ_relational[[#This Row],[PQGUID]]</f>
        <v>5TWeM5qsESAAoc4kgvzyWg</v>
      </c>
      <c r="D230" t="e">
        <f>IF(INDEX(#REF!,MATCH(S2PQ_relational[[#This Row],[PQGUID]],#REF!,0),5)="no",S2PQ_relational[[#This Row],[PIGUID]]&amp;"NO","-")</f>
        <v>#REF!</v>
      </c>
    </row>
    <row r="231" spans="1:4" x14ac:dyDescent="0.25">
      <c r="A231" t="s">
        <v>1567</v>
      </c>
      <c r="C231" t="str">
        <f>S2PQ_relational[[#This Row],[PIGUID]]&amp;S2PQ_relational[[#This Row],[PQGUID]]</f>
        <v>J47ofUD6yFh93bgrYc3cI</v>
      </c>
      <c r="D231" t="e">
        <f>IF(INDEX(#REF!,MATCH(S2PQ_relational[[#This Row],[PQGUID]],#REF!,0),5)="no",S2PQ_relational[[#This Row],[PIGUID]]&amp;"NO","-")</f>
        <v>#REF!</v>
      </c>
    </row>
    <row r="232" spans="1:4" x14ac:dyDescent="0.25">
      <c r="A232" t="s">
        <v>1616</v>
      </c>
      <c r="C232" t="str">
        <f>S2PQ_relational[[#This Row],[PIGUID]]&amp;S2PQ_relational[[#This Row],[PQGUID]]</f>
        <v>5FNssZFe8Kc55wAM4SdwZF</v>
      </c>
      <c r="D232" t="e">
        <f>IF(INDEX(#REF!,MATCH(S2PQ_relational[[#This Row],[PQGUID]],#REF!,0),5)="no",S2PQ_relational[[#This Row],[PIGUID]]&amp;"NO","-")</f>
        <v>#REF!</v>
      </c>
    </row>
    <row r="233" spans="1:4" x14ac:dyDescent="0.25">
      <c r="A233" t="s">
        <v>1622</v>
      </c>
      <c r="C233" t="str">
        <f>S2PQ_relational[[#This Row],[PIGUID]]&amp;S2PQ_relational[[#This Row],[PQGUID]]</f>
        <v>3vBlq47B5fs20imJ2gjswl</v>
      </c>
      <c r="D233" t="e">
        <f>IF(INDEX(#REF!,MATCH(S2PQ_relational[[#This Row],[PQGUID]],#REF!,0),5)="no",S2PQ_relational[[#This Row],[PIGUID]]&amp;"NO","-")</f>
        <v>#REF!</v>
      </c>
    </row>
    <row r="234" spans="1:4" x14ac:dyDescent="0.25">
      <c r="A234" t="s">
        <v>1640</v>
      </c>
      <c r="C234" t="str">
        <f>S2PQ_relational[[#This Row],[PIGUID]]&amp;S2PQ_relational[[#This Row],[PQGUID]]</f>
        <v>7auzQ1wpN2MTWU4Soc9D5R</v>
      </c>
      <c r="D234" t="e">
        <f>IF(INDEX(#REF!,MATCH(S2PQ_relational[[#This Row],[PQGUID]],#REF!,0),5)="no",S2PQ_relational[[#This Row],[PIGUID]]&amp;"NO","-")</f>
        <v>#REF!</v>
      </c>
    </row>
    <row r="235" spans="1:4" x14ac:dyDescent="0.25">
      <c r="A235" t="s">
        <v>1659</v>
      </c>
      <c r="C235" t="str">
        <f>S2PQ_relational[[#This Row],[PIGUID]]&amp;S2PQ_relational[[#This Row],[PQGUID]]</f>
        <v>3qE6E1jiEXoh3j8ncPx0a9</v>
      </c>
      <c r="D235" t="e">
        <f>IF(INDEX(#REF!,MATCH(S2PQ_relational[[#This Row],[PQGUID]],#REF!,0),5)="no",S2PQ_relational[[#This Row],[PIGUID]]&amp;"NO","-")</f>
        <v>#REF!</v>
      </c>
    </row>
    <row r="236" spans="1:4" x14ac:dyDescent="0.25">
      <c r="A236" t="s">
        <v>1647</v>
      </c>
      <c r="C236" t="str">
        <f>S2PQ_relational[[#This Row],[PIGUID]]&amp;S2PQ_relational[[#This Row],[PQGUID]]</f>
        <v>2SfGVagtXFN0gWXAjq9xtJ</v>
      </c>
      <c r="D236" t="e">
        <f>IF(INDEX(#REF!,MATCH(S2PQ_relational[[#This Row],[PQGUID]],#REF!,0),5)="no",S2PQ_relational[[#This Row],[PIGUID]]&amp;"NO","-")</f>
        <v>#REF!</v>
      </c>
    </row>
    <row r="237" spans="1:4" x14ac:dyDescent="0.25">
      <c r="A237" t="s">
        <v>1634</v>
      </c>
      <c r="C237" t="str">
        <f>S2PQ_relational[[#This Row],[PIGUID]]&amp;S2PQ_relational[[#This Row],[PQGUID]]</f>
        <v>3u8OgR2CuAjjlryPl4hYsj</v>
      </c>
      <c r="D237" t="e">
        <f>IF(INDEX(#REF!,MATCH(S2PQ_relational[[#This Row],[PQGUID]],#REF!,0),5)="no",S2PQ_relational[[#This Row],[PIGUID]]&amp;"NO","-")</f>
        <v>#REF!</v>
      </c>
    </row>
    <row r="238" spans="1:4" x14ac:dyDescent="0.25">
      <c r="A238" t="s">
        <v>413</v>
      </c>
      <c r="C238" t="str">
        <f>S2PQ_relational[[#This Row],[PIGUID]]&amp;S2PQ_relational[[#This Row],[PQGUID]]</f>
        <v>12GamC3vBfMDUBveQNUa5L</v>
      </c>
      <c r="D238" t="e">
        <f>IF(INDEX(#REF!,MATCH(S2PQ_relational[[#This Row],[PQGUID]],#REF!,0),5)="no",S2PQ_relational[[#This Row],[PIGUID]]&amp;"NO","-")</f>
        <v>#REF!</v>
      </c>
    </row>
    <row r="239" spans="1:4" x14ac:dyDescent="0.25">
      <c r="A239" t="s">
        <v>60</v>
      </c>
      <c r="C239" t="str">
        <f>S2PQ_relational[[#This Row],[PIGUID]]&amp;S2PQ_relational[[#This Row],[PQGUID]]</f>
        <v>6Z3G0EmbHuhBoyMtzcz7N0</v>
      </c>
      <c r="D239" t="e">
        <f>IF(INDEX(#REF!,MATCH(S2PQ_relational[[#This Row],[PQGUID]],#REF!,0),5)="no",S2PQ_relational[[#This Row],[PIGUID]]&amp;"NO","-")</f>
        <v>#REF!</v>
      </c>
    </row>
    <row r="240" spans="1:4" x14ac:dyDescent="0.25">
      <c r="A240" t="s">
        <v>407</v>
      </c>
      <c r="C240" t="str">
        <f>S2PQ_relational[[#This Row],[PIGUID]]&amp;S2PQ_relational[[#This Row],[PQGUID]]</f>
        <v>2IMsSYWG2fojjWo8efL0Pu</v>
      </c>
      <c r="D240" t="e">
        <f>IF(INDEX(#REF!,MATCH(S2PQ_relational[[#This Row],[PQGUID]],#REF!,0),5)="no",S2PQ_relational[[#This Row],[PIGUID]]&amp;"NO","-")</f>
        <v>#REF!</v>
      </c>
    </row>
    <row r="241" spans="1:4" x14ac:dyDescent="0.25">
      <c r="A241" t="s">
        <v>387</v>
      </c>
      <c r="C241" t="str">
        <f>S2PQ_relational[[#This Row],[PIGUID]]&amp;S2PQ_relational[[#This Row],[PQGUID]]</f>
        <v>57zh5RXeAe6wHhCK0WqVWW</v>
      </c>
      <c r="D241" t="e">
        <f>IF(INDEX(#REF!,MATCH(S2PQ_relational[[#This Row],[PQGUID]],#REF!,0),5)="no",S2PQ_relational[[#This Row],[PIGUID]]&amp;"NO","-")</f>
        <v>#REF!</v>
      </c>
    </row>
    <row r="242" spans="1:4" x14ac:dyDescent="0.25">
      <c r="A242" t="s">
        <v>419</v>
      </c>
      <c r="C242" t="str">
        <f>S2PQ_relational[[#This Row],[PIGUID]]&amp;S2PQ_relational[[#This Row],[PQGUID]]</f>
        <v>5tv7YuXqoZV9LbN1w6JT35</v>
      </c>
      <c r="D242" t="e">
        <f>IF(INDEX(#REF!,MATCH(S2PQ_relational[[#This Row],[PQGUID]],#REF!,0),5)="no",S2PQ_relational[[#This Row],[PIGUID]]&amp;"NO","-")</f>
        <v>#REF!</v>
      </c>
    </row>
    <row r="243" spans="1:4" x14ac:dyDescent="0.25">
      <c r="A243" t="s">
        <v>380</v>
      </c>
      <c r="C243" t="str">
        <f>S2PQ_relational[[#This Row],[PIGUID]]&amp;S2PQ_relational[[#This Row],[PQGUID]]</f>
        <v>6vGD5AWh2UExudq69tqzEY</v>
      </c>
      <c r="D243" t="e">
        <f>IF(INDEX(#REF!,MATCH(S2PQ_relational[[#This Row],[PQGUID]],#REF!,0),5)="no",S2PQ_relational[[#This Row],[PIGUID]]&amp;"NO","-")</f>
        <v>#REF!</v>
      </c>
    </row>
    <row r="244" spans="1:4" x14ac:dyDescent="0.25">
      <c r="A244" t="s">
        <v>451</v>
      </c>
      <c r="C244" t="str">
        <f>S2PQ_relational[[#This Row],[PIGUID]]&amp;S2PQ_relational[[#This Row],[PQGUID]]</f>
        <v>4S0ijadkceiA8BIkmBJNrR</v>
      </c>
      <c r="D244" t="e">
        <f>IF(INDEX(#REF!,MATCH(S2PQ_relational[[#This Row],[PQGUID]],#REF!,0),5)="no",S2PQ_relational[[#This Row],[PIGUID]]&amp;"NO","-")</f>
        <v>#REF!</v>
      </c>
    </row>
    <row r="245" spans="1:4" x14ac:dyDescent="0.25">
      <c r="A245" t="s">
        <v>472</v>
      </c>
      <c r="C245" t="str">
        <f>S2PQ_relational[[#This Row],[PIGUID]]&amp;S2PQ_relational[[#This Row],[PQGUID]]</f>
        <v>6t9OOHDR1k4wlUxfeynXqs</v>
      </c>
      <c r="D245" t="e">
        <f>IF(INDEX(#REF!,MATCH(S2PQ_relational[[#This Row],[PQGUID]],#REF!,0),5)="no",S2PQ_relational[[#This Row],[PIGUID]]&amp;"NO","-")</f>
        <v>#REF!</v>
      </c>
    </row>
    <row r="246" spans="1:4" x14ac:dyDescent="0.25">
      <c r="A246" t="s">
        <v>466</v>
      </c>
      <c r="C246" t="str">
        <f>S2PQ_relational[[#This Row],[PIGUID]]&amp;S2PQ_relational[[#This Row],[PQGUID]]</f>
        <v>lQ45YOCMiPWiP65wkwUDb</v>
      </c>
      <c r="D246" t="e">
        <f>IF(INDEX(#REF!,MATCH(S2PQ_relational[[#This Row],[PQGUID]],#REF!,0),5)="no",S2PQ_relational[[#This Row],[PIGUID]]&amp;"NO","-")</f>
        <v>#REF!</v>
      </c>
    </row>
    <row r="247" spans="1:4" x14ac:dyDescent="0.25">
      <c r="A247" t="s">
        <v>373</v>
      </c>
      <c r="C247" t="str">
        <f>S2PQ_relational[[#This Row],[PIGUID]]&amp;S2PQ_relational[[#This Row],[PQGUID]]</f>
        <v>67LKqoOQuQUbZbUPem7rQ</v>
      </c>
      <c r="D247" t="e">
        <f>IF(INDEX(#REF!,MATCH(S2PQ_relational[[#This Row],[PQGUID]],#REF!,0),5)="no",S2PQ_relational[[#This Row],[PIGUID]]&amp;"NO","-")</f>
        <v>#REF!</v>
      </c>
    </row>
    <row r="248" spans="1:4" x14ac:dyDescent="0.25">
      <c r="A248" t="s">
        <v>626</v>
      </c>
      <c r="C248" t="str">
        <f>S2PQ_relational[[#This Row],[PIGUID]]&amp;S2PQ_relational[[#This Row],[PQGUID]]</f>
        <v>4b8nrtUGbOZ2K3aWfTmjQ0</v>
      </c>
      <c r="D248" t="e">
        <f>IF(INDEX(#REF!,MATCH(S2PQ_relational[[#This Row],[PQGUID]],#REF!,0),5)="no",S2PQ_relational[[#This Row],[PIGUID]]&amp;"NO","-")</f>
        <v>#REF!</v>
      </c>
    </row>
    <row r="249" spans="1:4" x14ac:dyDescent="0.25">
      <c r="A249" t="s">
        <v>708</v>
      </c>
      <c r="C249" t="str">
        <f>S2PQ_relational[[#This Row],[PIGUID]]&amp;S2PQ_relational[[#This Row],[PQGUID]]</f>
        <v>4CWukhjgGWB3PQeG5nOpGb</v>
      </c>
      <c r="D249" t="e">
        <f>IF(INDEX(#REF!,MATCH(S2PQ_relational[[#This Row],[PQGUID]],#REF!,0),5)="no",S2PQ_relational[[#This Row],[PIGUID]]&amp;"NO","-")</f>
        <v>#REF!</v>
      </c>
    </row>
    <row r="250" spans="1:4" x14ac:dyDescent="0.25">
      <c r="A250" t="s">
        <v>769</v>
      </c>
      <c r="C250" t="str">
        <f>S2PQ_relational[[#This Row],[PIGUID]]&amp;S2PQ_relational[[#This Row],[PQGUID]]</f>
        <v>lwVD0y2sfcySbR28bqNW1</v>
      </c>
      <c r="D250" t="e">
        <f>IF(INDEX(#REF!,MATCH(S2PQ_relational[[#This Row],[PQGUID]],#REF!,0),5)="no",S2PQ_relational[[#This Row],[PIGUID]]&amp;"NO","-")</f>
        <v>#REF!</v>
      </c>
    </row>
    <row r="251" spans="1:4" x14ac:dyDescent="0.25">
      <c r="A251" t="s">
        <v>366</v>
      </c>
      <c r="C251" t="str">
        <f>S2PQ_relational[[#This Row],[PIGUID]]&amp;S2PQ_relational[[#This Row],[PQGUID]]</f>
        <v>3J8O62KNfuPfnd0CJS5tpk</v>
      </c>
      <c r="D251" t="e">
        <f>IF(INDEX(#REF!,MATCH(S2PQ_relational[[#This Row],[PQGUID]],#REF!,0),5)="no",S2PQ_relational[[#This Row],[PIGUID]]&amp;"NO","-")</f>
        <v>#REF!</v>
      </c>
    </row>
    <row r="252" spans="1:4" x14ac:dyDescent="0.25">
      <c r="A252" t="s">
        <v>848</v>
      </c>
      <c r="C252" t="str">
        <f>S2PQ_relational[[#This Row],[PIGUID]]&amp;S2PQ_relational[[#This Row],[PQGUID]]</f>
        <v>4u7VKYjF6PwRg1KvP3OiXb</v>
      </c>
      <c r="D252" t="e">
        <f>IF(INDEX(#REF!,MATCH(S2PQ_relational[[#This Row],[PQGUID]],#REF!,0),5)="no",S2PQ_relational[[#This Row],[PIGUID]]&amp;"NO","-")</f>
        <v>#REF!</v>
      </c>
    </row>
    <row r="253" spans="1:4" x14ac:dyDescent="0.25">
      <c r="A253" t="s">
        <v>836</v>
      </c>
      <c r="C253" t="str">
        <f>S2PQ_relational[[#This Row],[PIGUID]]&amp;S2PQ_relational[[#This Row],[PQGUID]]</f>
        <v>1NNYWcvzB9I6fEmMlup3nL</v>
      </c>
      <c r="D253" t="e">
        <f>IF(INDEX(#REF!,MATCH(S2PQ_relational[[#This Row],[PQGUID]],#REF!,0),5)="no",S2PQ_relational[[#This Row],[PIGUID]]&amp;"NO","-")</f>
        <v>#REF!</v>
      </c>
    </row>
    <row r="254" spans="1:4" x14ac:dyDescent="0.25">
      <c r="A254" t="s">
        <v>1007</v>
      </c>
      <c r="C254" t="str">
        <f>S2PQ_relational[[#This Row],[PIGUID]]&amp;S2PQ_relational[[#This Row],[PQGUID]]</f>
        <v>3xZkwSyJiP3ynGKJZxoIdA</v>
      </c>
      <c r="D254" t="e">
        <f>IF(INDEX(#REF!,MATCH(S2PQ_relational[[#This Row],[PQGUID]],#REF!,0),5)="no",S2PQ_relational[[#This Row],[PIGUID]]&amp;"NO","-")</f>
        <v>#REF!</v>
      </c>
    </row>
    <row r="255" spans="1:4" x14ac:dyDescent="0.25">
      <c r="A255" t="s">
        <v>1160</v>
      </c>
      <c r="C255" t="str">
        <f>S2PQ_relational[[#This Row],[PIGUID]]&amp;S2PQ_relational[[#This Row],[PQGUID]]</f>
        <v>5WL6BU3bcX43cmzAJgReo0</v>
      </c>
      <c r="D255" t="e">
        <f>IF(INDEX(#REF!,MATCH(S2PQ_relational[[#This Row],[PQGUID]],#REF!,0),5)="no",S2PQ_relational[[#This Row],[PIGUID]]&amp;"NO","-")</f>
        <v>#REF!</v>
      </c>
    </row>
    <row r="256" spans="1:4" x14ac:dyDescent="0.25">
      <c r="A256" t="s">
        <v>51</v>
      </c>
      <c r="C256" t="str">
        <f>S2PQ_relational[[#This Row],[PIGUID]]&amp;S2PQ_relational[[#This Row],[PQGUID]]</f>
        <v>3azIT9a6rVcxV8Rgagwp21</v>
      </c>
      <c r="D256" t="e">
        <f>IF(INDEX(#REF!,MATCH(S2PQ_relational[[#This Row],[PQGUID]],#REF!,0),5)="no",S2PQ_relational[[#This Row],[PIGUID]]&amp;"NO","-")</f>
        <v>#REF!</v>
      </c>
    </row>
    <row r="257" spans="1:4" x14ac:dyDescent="0.25">
      <c r="A257" t="s">
        <v>339</v>
      </c>
      <c r="C257" t="str">
        <f>S2PQ_relational[[#This Row],[PIGUID]]&amp;S2PQ_relational[[#This Row],[PQGUID]]</f>
        <v>7JDQYsYKPxrAjxhbeJtZVG</v>
      </c>
      <c r="D257" t="e">
        <f>IF(INDEX(#REF!,MATCH(S2PQ_relational[[#This Row],[PQGUID]],#REF!,0),5)="no",S2PQ_relational[[#This Row],[PIGUID]]&amp;"NO","-")</f>
        <v>#REF!</v>
      </c>
    </row>
    <row r="258" spans="1:4" x14ac:dyDescent="0.25">
      <c r="A258" t="s">
        <v>1383</v>
      </c>
      <c r="C258" t="str">
        <f>S2PQ_relational[[#This Row],[PIGUID]]&amp;S2PQ_relational[[#This Row],[PQGUID]]</f>
        <v>4He7MDXMSRI6OQPSD9YksH</v>
      </c>
      <c r="D258" t="e">
        <f>IF(INDEX(#REF!,MATCH(S2PQ_relational[[#This Row],[PQGUID]],#REF!,0),5)="no",S2PQ_relational[[#This Row],[PIGUID]]&amp;"NO","-")</f>
        <v>#REF!</v>
      </c>
    </row>
    <row r="259" spans="1:4" x14ac:dyDescent="0.25">
      <c r="A259" t="s">
        <v>400</v>
      </c>
      <c r="C259" t="str">
        <f>S2PQ_relational[[#This Row],[PIGUID]]&amp;S2PQ_relational[[#This Row],[PQGUID]]</f>
        <v>3og1ZpptnQ8FV13NnlWeT</v>
      </c>
      <c r="D259" t="e">
        <f>IF(INDEX(#REF!,MATCH(S2PQ_relational[[#This Row],[PQGUID]],#REF!,0),5)="no",S2PQ_relational[[#This Row],[PIGUID]]&amp;"NO","-")</f>
        <v>#REF!</v>
      </c>
    </row>
    <row r="260" spans="1:4" x14ac:dyDescent="0.25">
      <c r="A260" t="s">
        <v>287</v>
      </c>
      <c r="C260" t="str">
        <f>S2PQ_relational[[#This Row],[PIGUID]]&amp;S2PQ_relational[[#This Row],[PQGUID]]</f>
        <v>1GpEtF6l6hHkh525KgHWe6</v>
      </c>
      <c r="D260" t="e">
        <f>IF(INDEX(#REF!,MATCH(S2PQ_relational[[#This Row],[PQGUID]],#REF!,0),5)="no",S2PQ_relational[[#This Row],[PIGUID]]&amp;"NO","-")</f>
        <v>#REF!</v>
      </c>
    </row>
    <row r="261" spans="1:4" x14ac:dyDescent="0.25">
      <c r="A261" t="s">
        <v>1580</v>
      </c>
      <c r="C261" t="str">
        <f>S2PQ_relational[[#This Row],[PIGUID]]&amp;S2PQ_relational[[#This Row],[PQGUID]]</f>
        <v>2Yn8Eue8bQt64wHm7Sd2I4</v>
      </c>
      <c r="D261" t="e">
        <f>IF(INDEX(#REF!,MATCH(S2PQ_relational[[#This Row],[PQGUID]],#REF!,0),5)="no",S2PQ_relational[[#This Row],[PIGUID]]&amp;"NO","-")</f>
        <v>#REF!</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
  <sheetViews>
    <sheetView workbookViewId="0">
      <selection activeCell="G22" sqref="G22"/>
    </sheetView>
  </sheetViews>
  <sheetFormatPr defaultRowHeight="15" x14ac:dyDescent="0.25"/>
  <sheetData>
    <row r="1" spans="1:9" x14ac:dyDescent="0.25">
      <c r="A1" t="s">
        <v>1832</v>
      </c>
      <c r="C1" t="e">
        <f>IF(#REF!="","",INDEX(PIs[[Column1]:[SS]],MATCH(#REF!,PIs[SGUID],0),14))</f>
        <v>#REF!</v>
      </c>
      <c r="G1" t="e">
        <f>IF(#REF!="",INDEX(PIs[[Column1]:[SS]],MATCH(#REF!,PIs[GUID],0),2),"")</f>
        <v>#REF!</v>
      </c>
      <c r="H1" t="e">
        <f>IF(#REF!="",INDEX(PIs[[Column1]:[SS]],MATCH(#REF!,PIs[GUID],0),4),"")</f>
        <v>#REF!</v>
      </c>
      <c r="I1" t="e">
        <f>IF(#REF!="",INDEX(PIs[[Column1]:[SS]],MATCH(#REF!,PIs[GUID],0),6),"")</f>
        <v>#REF!</v>
      </c>
    </row>
    <row r="3" spans="1:9" x14ac:dyDescent="0.25">
      <c r="A3" t="s">
        <v>19</v>
      </c>
      <c r="B3" t="s">
        <v>2911</v>
      </c>
    </row>
    <row r="4" spans="1:9" x14ac:dyDescent="0.25">
      <c r="A4" t="s">
        <v>2912</v>
      </c>
      <c r="B4" t="s">
        <v>1676</v>
      </c>
    </row>
    <row r="5" spans="1:9" x14ac:dyDescent="0.25">
      <c r="A5" t="s">
        <v>57</v>
      </c>
      <c r="B5" t="s">
        <v>2913</v>
      </c>
    </row>
    <row r="6" spans="1:9" x14ac:dyDescent="0.25">
      <c r="A6" t="s">
        <v>1217</v>
      </c>
      <c r="B6" t="s">
        <v>2914</v>
      </c>
    </row>
    <row r="7" spans="1:9" x14ac:dyDescent="0.25">
      <c r="A7" t="s">
        <v>48</v>
      </c>
      <c r="B7" t="s">
        <v>2915</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C15"/>
  <sheetViews>
    <sheetView showGridLines="0" tabSelected="1" view="pageLayout" zoomScaleNormal="100" workbookViewId="0">
      <selection activeCell="A7" sqref="A7"/>
    </sheetView>
  </sheetViews>
  <sheetFormatPr defaultColWidth="0" defaultRowHeight="15" customHeight="1" zeroHeight="1" x14ac:dyDescent="0.25"/>
  <cols>
    <col min="1" max="1" width="131.85546875" style="1" customWidth="1"/>
    <col min="2" max="2" width="1" style="1" hidden="1"/>
    <col min="3" max="255" width="11.42578125" style="1" hidden="1"/>
    <col min="256" max="259" width="1.5703125" style="1" hidden="1" customWidth="1"/>
    <col min="260" max="260" width="0.42578125" style="1" hidden="1" customWidth="1"/>
    <col min="261" max="16383" width="1.5703125" style="1" hidden="1"/>
    <col min="16384" max="16384" width="0.5703125" style="1" customWidth="1"/>
  </cols>
  <sheetData>
    <row r="1" spans="1:1" ht="86.25" customHeight="1" x14ac:dyDescent="0.25">
      <c r="A1" s="2"/>
    </row>
    <row r="2" spans="1:1" ht="73.5" customHeight="1" x14ac:dyDescent="0.25">
      <c r="A2" s="17" t="s">
        <v>2916</v>
      </c>
    </row>
    <row r="3" spans="1:1" ht="18" x14ac:dyDescent="0.25">
      <c r="A3" s="14" t="s">
        <v>2917</v>
      </c>
    </row>
    <row r="4" spans="1:1" ht="18" x14ac:dyDescent="0.25">
      <c r="A4" s="3"/>
    </row>
    <row r="5" spans="1:1" ht="18" x14ac:dyDescent="0.25">
      <c r="A5" s="13"/>
    </row>
    <row r="6" spans="1:1" ht="18" x14ac:dyDescent="0.25">
      <c r="A6" s="4"/>
    </row>
    <row r="7" spans="1:1" ht="127.5" customHeight="1" x14ac:dyDescent="0.25">
      <c r="A7" s="5"/>
    </row>
    <row r="8" spans="1:1" x14ac:dyDescent="0.25">
      <c r="A8" s="15" t="s">
        <v>2918</v>
      </c>
    </row>
    <row r="9" spans="1:1" ht="15" customHeight="1" x14ac:dyDescent="0.25">
      <c r="A9" s="16" t="s">
        <v>2919</v>
      </c>
    </row>
    <row r="10" spans="1:1" ht="7.35" customHeight="1" x14ac:dyDescent="0.25"/>
    <row r="11" spans="1:1" ht="15" customHeight="1" x14ac:dyDescent="0.25"/>
    <row r="12" spans="1:1" ht="15" customHeight="1" x14ac:dyDescent="0.25"/>
    <row r="13" spans="1:1" ht="15" customHeight="1" x14ac:dyDescent="0.25"/>
    <row r="14" spans="1:1" ht="15" customHeight="1" x14ac:dyDescent="0.25"/>
    <row r="15" spans="1:1" ht="15" customHeight="1" x14ac:dyDescent="0.25"/>
  </sheetData>
  <sheetProtection algorithmName="SHA-512" hashValue="pKSYrOnioR0/S90PpDY4i3ckagsseA+KNqI3W6pt+ZJLv7PACO7o1zrGNCSehEchQ6Exjcvy0yk+HQQp/Qr/LQ==" saltValue="pJ70zPdR1In6KAGb2qX38w==" spinCount="100000" sheet="1" formatCells="0" formatColumns="0" formatRows="0" sort="0" autoFilter="0" pivotTables="0"/>
  <pageMargins left="0.70866141732283472" right="0.70866141732283472" top="0.74803149606299213" bottom="0.74803149606299213" header="0.31496062992125984" footer="0.31496062992125984"/>
  <pageSetup paperSize="9"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53"/>
  <sheetViews>
    <sheetView zoomScaleNormal="100" zoomScaleSheetLayoutView="100" workbookViewId="0">
      <pane ySplit="1" topLeftCell="A2" activePane="bottomLeft" state="frozen"/>
      <selection pane="bottomLeft" activeCell="B5" sqref="B5"/>
    </sheetView>
  </sheetViews>
  <sheetFormatPr defaultColWidth="0" defaultRowHeight="12" x14ac:dyDescent="0.25"/>
  <cols>
    <col min="1" max="1" width="13.7109375" style="26" customWidth="1"/>
    <col min="2" max="2" width="36.7109375" style="26" customWidth="1"/>
    <col min="3" max="3" width="44.7109375" style="26" customWidth="1"/>
    <col min="4" max="4" width="7.7109375" style="26" customWidth="1"/>
    <col min="5" max="5" width="13.7109375" style="51" customWidth="1"/>
    <col min="6" max="6" width="26.7109375" style="26" customWidth="1"/>
    <col min="7" max="7" width="36.7109375" style="26" customWidth="1"/>
    <col min="8" max="8" width="44.7109375" style="26" customWidth="1"/>
    <col min="9" max="9" width="7.7109375" style="26" customWidth="1"/>
    <col min="10" max="16384" width="9.140625" style="26" hidden="1"/>
  </cols>
  <sheetData>
    <row r="1" spans="1:9" s="21" customFormat="1" ht="30" customHeight="1" x14ac:dyDescent="0.25">
      <c r="A1" s="18" t="s">
        <v>2920</v>
      </c>
      <c r="B1" s="19" t="s">
        <v>2921</v>
      </c>
      <c r="C1" s="19" t="s">
        <v>2922</v>
      </c>
      <c r="D1" s="19" t="s">
        <v>2911</v>
      </c>
      <c r="E1" s="19" t="s">
        <v>2923</v>
      </c>
      <c r="F1" s="19" t="s">
        <v>2924</v>
      </c>
      <c r="G1" s="19" t="s">
        <v>2925</v>
      </c>
      <c r="H1" s="19" t="s">
        <v>2926</v>
      </c>
      <c r="I1" s="20" t="s">
        <v>2927</v>
      </c>
    </row>
    <row r="2" spans="1:9" ht="48" x14ac:dyDescent="0.25">
      <c r="A2" s="22" t="s">
        <v>1675</v>
      </c>
      <c r="B2" s="23" t="s">
        <v>1676</v>
      </c>
      <c r="C2" s="23" t="s">
        <v>2928</v>
      </c>
      <c r="D2" s="23" t="s">
        <v>2928</v>
      </c>
      <c r="E2" s="23"/>
      <c r="F2" s="24"/>
      <c r="G2" s="23"/>
      <c r="H2" s="23"/>
      <c r="I2" s="25"/>
    </row>
    <row r="3" spans="1:9" ht="24" x14ac:dyDescent="0.25">
      <c r="A3" s="22" t="s">
        <v>2240</v>
      </c>
      <c r="B3" s="23" t="s">
        <v>1676</v>
      </c>
      <c r="C3" s="23" t="s">
        <v>2928</v>
      </c>
      <c r="D3" s="23" t="s">
        <v>2928</v>
      </c>
      <c r="E3" s="23"/>
      <c r="F3" s="24"/>
      <c r="G3" s="23"/>
      <c r="H3" s="23"/>
      <c r="I3" s="25"/>
    </row>
    <row r="4" spans="1:9" ht="132" x14ac:dyDescent="0.25">
      <c r="A4" s="22" t="s">
        <v>1524</v>
      </c>
      <c r="B4" s="23" t="s">
        <v>1526</v>
      </c>
      <c r="C4" s="23" t="s">
        <v>1528</v>
      </c>
      <c r="D4" s="23" t="s">
        <v>2913</v>
      </c>
      <c r="E4" s="23" t="s">
        <v>2929</v>
      </c>
      <c r="F4" s="24"/>
      <c r="G4" s="27" t="s">
        <v>2931</v>
      </c>
      <c r="H4" s="28" t="s">
        <v>2932</v>
      </c>
      <c r="I4" s="29" t="s">
        <v>2913</v>
      </c>
    </row>
    <row r="5" spans="1:9" ht="60" x14ac:dyDescent="0.25">
      <c r="A5" s="22" t="s">
        <v>1517</v>
      </c>
      <c r="B5" s="23" t="s">
        <v>1519</v>
      </c>
      <c r="C5" s="23" t="s">
        <v>1521</v>
      </c>
      <c r="D5" s="23" t="s">
        <v>2913</v>
      </c>
      <c r="E5" s="23" t="s">
        <v>2930</v>
      </c>
      <c r="F5" s="24"/>
      <c r="G5" s="27" t="s">
        <v>2933</v>
      </c>
      <c r="H5" s="28" t="s">
        <v>2934</v>
      </c>
      <c r="I5" s="29" t="s">
        <v>2913</v>
      </c>
    </row>
    <row r="6" spans="1:9" ht="24" x14ac:dyDescent="0.25">
      <c r="A6" s="22" t="s">
        <v>2247</v>
      </c>
      <c r="B6" s="23" t="s">
        <v>1676</v>
      </c>
      <c r="C6" s="23" t="s">
        <v>2928</v>
      </c>
      <c r="D6" s="23" t="s">
        <v>2928</v>
      </c>
      <c r="E6" s="23"/>
      <c r="F6" s="24"/>
      <c r="G6" s="23"/>
      <c r="H6" s="23"/>
      <c r="I6" s="25"/>
    </row>
    <row r="7" spans="1:9" ht="264" x14ac:dyDescent="0.25">
      <c r="A7" s="22" t="s">
        <v>1536</v>
      </c>
      <c r="B7" s="23" t="s">
        <v>1538</v>
      </c>
      <c r="C7" s="23" t="s">
        <v>1540</v>
      </c>
      <c r="D7" s="23" t="s">
        <v>2913</v>
      </c>
      <c r="E7" s="23" t="s">
        <v>2935</v>
      </c>
      <c r="F7" s="24"/>
      <c r="G7" s="27" t="s">
        <v>2938</v>
      </c>
      <c r="H7" s="28" t="s">
        <v>2939</v>
      </c>
      <c r="I7" s="29" t="s">
        <v>2913</v>
      </c>
    </row>
    <row r="8" spans="1:9" ht="156" x14ac:dyDescent="0.25">
      <c r="A8" s="22" t="s">
        <v>1542</v>
      </c>
      <c r="B8" s="23" t="s">
        <v>1544</v>
      </c>
      <c r="C8" s="23" t="s">
        <v>1546</v>
      </c>
      <c r="D8" s="23" t="s">
        <v>2913</v>
      </c>
      <c r="E8" s="23" t="s">
        <v>2936</v>
      </c>
      <c r="F8" s="24" t="s">
        <v>2937</v>
      </c>
      <c r="G8" s="27" t="s">
        <v>2942</v>
      </c>
      <c r="H8" s="28" t="s">
        <v>2943</v>
      </c>
      <c r="I8" s="29" t="s">
        <v>2913</v>
      </c>
    </row>
    <row r="9" spans="1:9" ht="180" x14ac:dyDescent="0.25">
      <c r="A9" s="22"/>
      <c r="B9" s="23" t="s">
        <v>1475</v>
      </c>
      <c r="C9" s="23" t="s">
        <v>1477</v>
      </c>
      <c r="D9" s="23" t="s">
        <v>2913</v>
      </c>
      <c r="E9" s="23" t="s">
        <v>2940</v>
      </c>
      <c r="F9" s="24" t="s">
        <v>2941</v>
      </c>
      <c r="G9" s="27" t="s">
        <v>2945</v>
      </c>
      <c r="H9" s="28" t="s">
        <v>2946</v>
      </c>
      <c r="I9" s="29" t="s">
        <v>2913</v>
      </c>
    </row>
    <row r="10" spans="1:9" ht="96" x14ac:dyDescent="0.25">
      <c r="A10" s="22" t="s">
        <v>2928</v>
      </c>
      <c r="B10" s="30" t="s">
        <v>2947</v>
      </c>
      <c r="C10" s="30"/>
      <c r="D10" s="23" t="s">
        <v>2928</v>
      </c>
      <c r="E10" s="23" t="s">
        <v>2944</v>
      </c>
      <c r="F10" s="24" t="s">
        <v>2941</v>
      </c>
      <c r="G10" s="27" t="s">
        <v>2948</v>
      </c>
      <c r="H10" s="28" t="s">
        <v>2949</v>
      </c>
      <c r="I10" s="29" t="s">
        <v>2913</v>
      </c>
    </row>
    <row r="11" spans="1:9" ht="36" x14ac:dyDescent="0.25">
      <c r="A11" s="22" t="s">
        <v>2254</v>
      </c>
      <c r="B11" s="23" t="s">
        <v>1676</v>
      </c>
      <c r="C11" s="23" t="s">
        <v>2928</v>
      </c>
      <c r="D11" s="23" t="s">
        <v>2928</v>
      </c>
      <c r="E11" s="23"/>
      <c r="F11" s="24"/>
      <c r="G11" s="23"/>
      <c r="H11" s="23"/>
      <c r="I11" s="25"/>
    </row>
    <row r="12" spans="1:9" ht="84" x14ac:dyDescent="0.25">
      <c r="A12" s="22" t="s">
        <v>1486</v>
      </c>
      <c r="B12" s="23" t="s">
        <v>1488</v>
      </c>
      <c r="C12" s="23" t="s">
        <v>1490</v>
      </c>
      <c r="D12" s="23" t="s">
        <v>2913</v>
      </c>
      <c r="E12" s="23" t="s">
        <v>2950</v>
      </c>
      <c r="F12" s="24"/>
      <c r="G12" s="31" t="s">
        <v>2952</v>
      </c>
      <c r="H12" s="32" t="s">
        <v>2953</v>
      </c>
      <c r="I12" s="33" t="s">
        <v>2913</v>
      </c>
    </row>
    <row r="13" spans="1:9" ht="84" x14ac:dyDescent="0.25">
      <c r="A13" s="22" t="s">
        <v>1453</v>
      </c>
      <c r="B13" s="23" t="s">
        <v>1455</v>
      </c>
      <c r="C13" s="23" t="s">
        <v>1457</v>
      </c>
      <c r="D13" s="23" t="s">
        <v>2913</v>
      </c>
      <c r="E13" s="23" t="s">
        <v>2951</v>
      </c>
      <c r="F13" s="24"/>
      <c r="G13" s="31" t="s">
        <v>2954</v>
      </c>
      <c r="H13" s="32" t="s">
        <v>2955</v>
      </c>
      <c r="I13" s="33" t="s">
        <v>2913</v>
      </c>
    </row>
    <row r="14" spans="1:9" ht="48" x14ac:dyDescent="0.25">
      <c r="A14" s="22" t="s">
        <v>1724</v>
      </c>
      <c r="B14" s="23" t="s">
        <v>1676</v>
      </c>
      <c r="C14" s="23" t="s">
        <v>2928</v>
      </c>
      <c r="D14" s="23" t="s">
        <v>2928</v>
      </c>
      <c r="E14" s="23"/>
      <c r="F14" s="24"/>
      <c r="G14" s="23"/>
      <c r="H14" s="23"/>
      <c r="I14" s="25"/>
    </row>
    <row r="15" spans="1:9" x14ac:dyDescent="0.25">
      <c r="A15" s="22" t="s">
        <v>1676</v>
      </c>
      <c r="B15" s="23" t="s">
        <v>1676</v>
      </c>
      <c r="C15" s="23" t="s">
        <v>2928</v>
      </c>
      <c r="D15" s="23" t="s">
        <v>2928</v>
      </c>
      <c r="E15" s="23"/>
      <c r="F15" s="24"/>
      <c r="G15" s="23"/>
      <c r="H15" s="23"/>
      <c r="I15" s="25"/>
    </row>
    <row r="16" spans="1:9" ht="60" x14ac:dyDescent="0.25">
      <c r="A16" s="22" t="s">
        <v>1435</v>
      </c>
      <c r="B16" s="23" t="s">
        <v>1437</v>
      </c>
      <c r="C16" s="23" t="s">
        <v>1439</v>
      </c>
      <c r="D16" s="23" t="s">
        <v>2913</v>
      </c>
      <c r="E16" s="23" t="s">
        <v>2956</v>
      </c>
      <c r="F16" s="24"/>
      <c r="G16" s="31" t="s">
        <v>2958</v>
      </c>
      <c r="H16" s="32" t="s">
        <v>2959</v>
      </c>
      <c r="I16" s="33" t="s">
        <v>2913</v>
      </c>
    </row>
    <row r="17" spans="1:9" ht="60" x14ac:dyDescent="0.25">
      <c r="A17" s="22" t="s">
        <v>1461</v>
      </c>
      <c r="B17" s="23" t="s">
        <v>1463</v>
      </c>
      <c r="C17" s="23" t="s">
        <v>1465</v>
      </c>
      <c r="D17" s="23" t="s">
        <v>2913</v>
      </c>
      <c r="E17" s="23" t="s">
        <v>2957</v>
      </c>
      <c r="F17" s="24"/>
      <c r="G17" s="31" t="s">
        <v>2961</v>
      </c>
      <c r="H17" s="32" t="s">
        <v>2962</v>
      </c>
      <c r="I17" s="33" t="s">
        <v>2913</v>
      </c>
    </row>
    <row r="18" spans="1:9" ht="72" x14ac:dyDescent="0.25">
      <c r="A18" s="22" t="s">
        <v>467</v>
      </c>
      <c r="B18" s="23" t="s">
        <v>469</v>
      </c>
      <c r="C18" s="23" t="s">
        <v>471</v>
      </c>
      <c r="D18" s="23" t="s">
        <v>2913</v>
      </c>
      <c r="E18" s="23" t="s">
        <v>2960</v>
      </c>
      <c r="F18" s="24"/>
      <c r="G18" s="31" t="s">
        <v>2964</v>
      </c>
      <c r="H18" s="32" t="s">
        <v>2965</v>
      </c>
      <c r="I18" s="33" t="s">
        <v>2913</v>
      </c>
    </row>
    <row r="19" spans="1:9" ht="120" x14ac:dyDescent="0.25">
      <c r="A19" s="22" t="s">
        <v>1467</v>
      </c>
      <c r="B19" s="23" t="s">
        <v>1469</v>
      </c>
      <c r="C19" s="23" t="s">
        <v>1471</v>
      </c>
      <c r="D19" s="23" t="s">
        <v>2913</v>
      </c>
      <c r="E19" s="23" t="s">
        <v>2963</v>
      </c>
      <c r="F19" s="24"/>
      <c r="G19" s="31" t="s">
        <v>2968</v>
      </c>
      <c r="H19" s="32" t="s">
        <v>2969</v>
      </c>
      <c r="I19" s="33" t="s">
        <v>2913</v>
      </c>
    </row>
    <row r="20" spans="1:9" ht="252" x14ac:dyDescent="0.25">
      <c r="A20" s="22" t="s">
        <v>849</v>
      </c>
      <c r="B20" s="23" t="s">
        <v>851</v>
      </c>
      <c r="C20" s="23" t="s">
        <v>853</v>
      </c>
      <c r="D20" s="23" t="s">
        <v>2913</v>
      </c>
      <c r="E20" s="23" t="s">
        <v>2966</v>
      </c>
      <c r="F20" s="24" t="s">
        <v>2967</v>
      </c>
      <c r="G20" s="27" t="s">
        <v>2971</v>
      </c>
      <c r="H20" s="28" t="s">
        <v>2972</v>
      </c>
      <c r="I20" s="29" t="s">
        <v>2913</v>
      </c>
    </row>
    <row r="21" spans="1:9" ht="60" x14ac:dyDescent="0.25">
      <c r="A21" s="22" t="s">
        <v>837</v>
      </c>
      <c r="B21" s="23" t="s">
        <v>839</v>
      </c>
      <c r="C21" s="23" t="s">
        <v>841</v>
      </c>
      <c r="D21" s="23" t="s">
        <v>2913</v>
      </c>
      <c r="E21" s="23" t="s">
        <v>2970</v>
      </c>
      <c r="F21" s="24" t="s">
        <v>2941</v>
      </c>
      <c r="G21" s="27" t="s">
        <v>2974</v>
      </c>
      <c r="H21" s="28" t="s">
        <v>2975</v>
      </c>
      <c r="I21" s="29" t="s">
        <v>2913</v>
      </c>
    </row>
    <row r="22" spans="1:9" ht="264" x14ac:dyDescent="0.25">
      <c r="A22" s="22" t="s">
        <v>367</v>
      </c>
      <c r="B22" s="23" t="s">
        <v>369</v>
      </c>
      <c r="C22" s="23" t="s">
        <v>371</v>
      </c>
      <c r="D22" s="23" t="s">
        <v>2913</v>
      </c>
      <c r="E22" s="23" t="s">
        <v>2973</v>
      </c>
      <c r="F22" s="24"/>
      <c r="G22" s="27" t="s">
        <v>2977</v>
      </c>
      <c r="H22" s="28" t="s">
        <v>2978</v>
      </c>
      <c r="I22" s="29" t="s">
        <v>2913</v>
      </c>
    </row>
    <row r="23" spans="1:9" ht="72" x14ac:dyDescent="0.25">
      <c r="A23" s="22" t="s">
        <v>770</v>
      </c>
      <c r="B23" s="23" t="s">
        <v>772</v>
      </c>
      <c r="C23" s="23" t="s">
        <v>774</v>
      </c>
      <c r="D23" s="23" t="s">
        <v>2913</v>
      </c>
      <c r="E23" s="23" t="s">
        <v>2976</v>
      </c>
      <c r="F23" s="24"/>
      <c r="G23" s="27" t="s">
        <v>2980</v>
      </c>
      <c r="H23" s="28" t="s">
        <v>2981</v>
      </c>
      <c r="I23" s="29" t="s">
        <v>2913</v>
      </c>
    </row>
    <row r="24" spans="1:9" ht="84" x14ac:dyDescent="0.25">
      <c r="A24" s="22" t="s">
        <v>709</v>
      </c>
      <c r="B24" s="23" t="s">
        <v>711</v>
      </c>
      <c r="C24" s="23" t="s">
        <v>713</v>
      </c>
      <c r="D24" s="23" t="s">
        <v>2913</v>
      </c>
      <c r="E24" s="23" t="s">
        <v>2979</v>
      </c>
      <c r="F24" s="24" t="s">
        <v>2941</v>
      </c>
      <c r="G24" s="27" t="s">
        <v>2983</v>
      </c>
      <c r="H24" s="28" t="s">
        <v>2984</v>
      </c>
      <c r="I24" s="29" t="s">
        <v>2913</v>
      </c>
    </row>
    <row r="25" spans="1:9" ht="96" x14ac:dyDescent="0.25">
      <c r="A25" s="34" t="s">
        <v>627</v>
      </c>
      <c r="B25" s="23" t="s">
        <v>629</v>
      </c>
      <c r="C25" s="23" t="s">
        <v>631</v>
      </c>
      <c r="D25" s="23" t="s">
        <v>2913</v>
      </c>
      <c r="E25" s="23" t="s">
        <v>2982</v>
      </c>
      <c r="F25" s="24"/>
      <c r="G25" s="23"/>
      <c r="H25" s="23"/>
      <c r="I25" s="25"/>
    </row>
    <row r="26" spans="1:9" ht="24" x14ac:dyDescent="0.25">
      <c r="A26" s="22" t="s">
        <v>1739</v>
      </c>
      <c r="B26" s="23" t="s">
        <v>1676</v>
      </c>
      <c r="C26" s="23" t="s">
        <v>2928</v>
      </c>
      <c r="D26" s="23" t="s">
        <v>2928</v>
      </c>
      <c r="E26" s="23"/>
      <c r="F26" s="24"/>
      <c r="G26" s="23"/>
      <c r="H26" s="23"/>
      <c r="I26" s="25"/>
    </row>
    <row r="27" spans="1:9" x14ac:dyDescent="0.25">
      <c r="A27" s="22" t="s">
        <v>1676</v>
      </c>
      <c r="B27" s="23" t="s">
        <v>1676</v>
      </c>
      <c r="C27" s="23" t="s">
        <v>2928</v>
      </c>
      <c r="D27" s="23" t="s">
        <v>2928</v>
      </c>
      <c r="E27" s="23"/>
      <c r="F27" s="24"/>
      <c r="G27" s="23"/>
      <c r="H27" s="23"/>
      <c r="I27" s="25"/>
    </row>
    <row r="28" spans="1:9" ht="84" x14ac:dyDescent="0.25">
      <c r="A28" s="22" t="s">
        <v>388</v>
      </c>
      <c r="B28" s="23" t="s">
        <v>390</v>
      </c>
      <c r="C28" s="23" t="s">
        <v>392</v>
      </c>
      <c r="D28" s="23" t="s">
        <v>2913</v>
      </c>
      <c r="E28" s="23" t="s">
        <v>2985</v>
      </c>
      <c r="F28" s="24" t="s">
        <v>2986</v>
      </c>
      <c r="G28" s="27" t="s">
        <v>2988</v>
      </c>
      <c r="H28" s="28" t="s">
        <v>2989</v>
      </c>
      <c r="I28" s="29" t="s">
        <v>2913</v>
      </c>
    </row>
    <row r="29" spans="1:9" ht="300" x14ac:dyDescent="0.25">
      <c r="A29" s="22" t="s">
        <v>408</v>
      </c>
      <c r="B29" s="23" t="s">
        <v>410</v>
      </c>
      <c r="C29" s="23" t="s">
        <v>412</v>
      </c>
      <c r="D29" s="23" t="s">
        <v>2913</v>
      </c>
      <c r="E29" s="23" t="s">
        <v>2987</v>
      </c>
      <c r="F29" s="24" t="s">
        <v>2986</v>
      </c>
      <c r="G29" s="27" t="s">
        <v>2992</v>
      </c>
      <c r="H29" s="28" t="s">
        <v>2993</v>
      </c>
      <c r="I29" s="29" t="s">
        <v>2913</v>
      </c>
    </row>
    <row r="30" spans="1:9" ht="120" x14ac:dyDescent="0.25">
      <c r="A30" s="22" t="s">
        <v>1441</v>
      </c>
      <c r="B30" s="23" t="s">
        <v>1443</v>
      </c>
      <c r="C30" s="23" t="s">
        <v>1445</v>
      </c>
      <c r="D30" s="23" t="s">
        <v>2913</v>
      </c>
      <c r="E30" s="23" t="s">
        <v>2990</v>
      </c>
      <c r="F30" s="24" t="s">
        <v>2991</v>
      </c>
      <c r="G30" s="27" t="s">
        <v>2994</v>
      </c>
      <c r="H30" s="28" t="s">
        <v>2995</v>
      </c>
      <c r="I30" s="29" t="s">
        <v>2913</v>
      </c>
    </row>
    <row r="31" spans="1:9" ht="84" x14ac:dyDescent="0.25">
      <c r="A31" s="22" t="s">
        <v>1766</v>
      </c>
      <c r="B31" s="23" t="s">
        <v>1767</v>
      </c>
      <c r="C31" s="23" t="s">
        <v>2928</v>
      </c>
      <c r="D31" s="23" t="s">
        <v>2928</v>
      </c>
      <c r="E31" s="23"/>
      <c r="F31" s="24"/>
      <c r="G31" s="23"/>
      <c r="H31" s="23"/>
      <c r="I31" s="25"/>
    </row>
    <row r="32" spans="1:9" ht="60" x14ac:dyDescent="0.25">
      <c r="A32" s="22" t="s">
        <v>2321</v>
      </c>
      <c r="B32" s="23" t="s">
        <v>1676</v>
      </c>
      <c r="C32" s="23" t="s">
        <v>2928</v>
      </c>
      <c r="D32" s="23" t="s">
        <v>2928</v>
      </c>
      <c r="E32" s="23"/>
      <c r="F32" s="24"/>
      <c r="G32" s="23"/>
      <c r="H32" s="23"/>
      <c r="I32" s="25"/>
    </row>
    <row r="33" spans="1:9" ht="216" x14ac:dyDescent="0.25">
      <c r="A33" s="22" t="s">
        <v>262</v>
      </c>
      <c r="B33" s="23" t="s">
        <v>264</v>
      </c>
      <c r="C33" s="23" t="s">
        <v>266</v>
      </c>
      <c r="D33" s="23" t="s">
        <v>2913</v>
      </c>
      <c r="E33" s="23" t="s">
        <v>2996</v>
      </c>
      <c r="F33" s="24"/>
      <c r="G33" s="27" t="s">
        <v>2998</v>
      </c>
      <c r="H33" s="28" t="s">
        <v>2999</v>
      </c>
      <c r="I33" s="29" t="s">
        <v>2915</v>
      </c>
    </row>
    <row r="34" spans="1:9" ht="360" x14ac:dyDescent="0.25">
      <c r="A34" s="22" t="s">
        <v>269</v>
      </c>
      <c r="B34" s="23" t="s">
        <v>271</v>
      </c>
      <c r="C34" s="23" t="s">
        <v>273</v>
      </c>
      <c r="D34" s="23" t="s">
        <v>2913</v>
      </c>
      <c r="E34" s="23" t="s">
        <v>2997</v>
      </c>
      <c r="F34" s="24"/>
      <c r="G34" s="27" t="s">
        <v>3001</v>
      </c>
      <c r="H34" s="28" t="s">
        <v>3002</v>
      </c>
      <c r="I34" s="29" t="s">
        <v>2915</v>
      </c>
    </row>
    <row r="35" spans="1:9" ht="409.5" x14ac:dyDescent="0.25">
      <c r="A35" s="22" t="s">
        <v>334</v>
      </c>
      <c r="B35" s="23" t="s">
        <v>336</v>
      </c>
      <c r="C35" s="23" t="s">
        <v>338</v>
      </c>
      <c r="D35" s="23" t="s">
        <v>2913</v>
      </c>
      <c r="E35" s="23" t="s">
        <v>3000</v>
      </c>
      <c r="F35" s="24"/>
      <c r="G35" s="31" t="s">
        <v>3004</v>
      </c>
      <c r="H35" s="32" t="s">
        <v>3005</v>
      </c>
      <c r="I35" s="33" t="s">
        <v>2913</v>
      </c>
    </row>
    <row r="36" spans="1:9" ht="84" x14ac:dyDescent="0.25">
      <c r="A36" s="22" t="s">
        <v>414</v>
      </c>
      <c r="B36" s="23" t="s">
        <v>416</v>
      </c>
      <c r="C36" s="23" t="s">
        <v>418</v>
      </c>
      <c r="D36" s="23" t="s">
        <v>2913</v>
      </c>
      <c r="E36" s="23" t="s">
        <v>3003</v>
      </c>
      <c r="F36" s="24" t="s">
        <v>2986</v>
      </c>
      <c r="G36" s="31" t="s">
        <v>3007</v>
      </c>
      <c r="H36" s="32" t="s">
        <v>3008</v>
      </c>
      <c r="I36" s="33" t="s">
        <v>2913</v>
      </c>
    </row>
    <row r="37" spans="1:9" ht="84" x14ac:dyDescent="0.25">
      <c r="A37" s="22" t="s">
        <v>353</v>
      </c>
      <c r="B37" s="23" t="s">
        <v>355</v>
      </c>
      <c r="C37" s="23" t="s">
        <v>357</v>
      </c>
      <c r="D37" s="23" t="s">
        <v>2913</v>
      </c>
      <c r="E37" s="23" t="s">
        <v>3006</v>
      </c>
      <c r="F37" s="24"/>
      <c r="G37" s="31" t="s">
        <v>3010</v>
      </c>
      <c r="H37" s="32" t="s">
        <v>3011</v>
      </c>
      <c r="I37" s="33" t="s">
        <v>2913</v>
      </c>
    </row>
    <row r="38" spans="1:9" ht="60" x14ac:dyDescent="0.25">
      <c r="A38" s="22" t="s">
        <v>347</v>
      </c>
      <c r="B38" s="23" t="s">
        <v>349</v>
      </c>
      <c r="C38" s="23" t="s">
        <v>351</v>
      </c>
      <c r="D38" s="23" t="s">
        <v>2913</v>
      </c>
      <c r="E38" s="23" t="s">
        <v>3009</v>
      </c>
      <c r="F38" s="24"/>
      <c r="G38" s="31" t="s">
        <v>3012</v>
      </c>
      <c r="H38" s="32" t="s">
        <v>3013</v>
      </c>
      <c r="I38" s="33" t="s">
        <v>2913</v>
      </c>
    </row>
    <row r="39" spans="1:9" ht="48" x14ac:dyDescent="0.25">
      <c r="A39" s="22" t="s">
        <v>2328</v>
      </c>
      <c r="B39" s="23" t="s">
        <v>1676</v>
      </c>
      <c r="C39" s="23" t="s">
        <v>2928</v>
      </c>
      <c r="D39" s="23" t="s">
        <v>2928</v>
      </c>
      <c r="E39" s="23"/>
      <c r="F39" s="24"/>
      <c r="G39" s="23"/>
      <c r="H39" s="23"/>
      <c r="I39" s="25"/>
    </row>
    <row r="40" spans="1:9" ht="409.5" x14ac:dyDescent="0.25">
      <c r="A40" s="22" t="s">
        <v>275</v>
      </c>
      <c r="B40" s="23" t="s">
        <v>277</v>
      </c>
      <c r="C40" s="23" t="s">
        <v>279</v>
      </c>
      <c r="D40" s="23" t="s">
        <v>2913</v>
      </c>
      <c r="E40" s="23" t="s">
        <v>3014</v>
      </c>
      <c r="F40" s="24" t="s">
        <v>3015</v>
      </c>
      <c r="G40" s="31" t="s">
        <v>3017</v>
      </c>
      <c r="H40" s="32" t="s">
        <v>3018</v>
      </c>
      <c r="I40" s="33" t="s">
        <v>2913</v>
      </c>
    </row>
    <row r="41" spans="1:9" ht="96" x14ac:dyDescent="0.25">
      <c r="A41" s="22" t="s">
        <v>61</v>
      </c>
      <c r="B41" s="23" t="s">
        <v>63</v>
      </c>
      <c r="C41" s="23" t="s">
        <v>65</v>
      </c>
      <c r="D41" s="23" t="s">
        <v>2913</v>
      </c>
      <c r="E41" s="23" t="s">
        <v>3016</v>
      </c>
      <c r="F41" s="24" t="s">
        <v>2986</v>
      </c>
      <c r="G41" s="27" t="s">
        <v>3020</v>
      </c>
      <c r="H41" s="28" t="s">
        <v>3021</v>
      </c>
      <c r="I41" s="29" t="s">
        <v>2913</v>
      </c>
    </row>
    <row r="42" spans="1:9" ht="156" x14ac:dyDescent="0.25">
      <c r="A42" s="22" t="s">
        <v>1307</v>
      </c>
      <c r="B42" s="23" t="s">
        <v>1309</v>
      </c>
      <c r="C42" s="23" t="s">
        <v>1311</v>
      </c>
      <c r="D42" s="23" t="s">
        <v>2913</v>
      </c>
      <c r="E42" s="23" t="s">
        <v>3019</v>
      </c>
      <c r="F42" s="24"/>
      <c r="G42" s="31" t="s">
        <v>3022</v>
      </c>
      <c r="H42" s="32" t="s">
        <v>3023</v>
      </c>
      <c r="I42" s="33" t="s">
        <v>2913</v>
      </c>
    </row>
    <row r="43" spans="1:9" ht="144" x14ac:dyDescent="0.25">
      <c r="A43" s="22" t="s">
        <v>1269</v>
      </c>
      <c r="B43" s="23" t="s">
        <v>1271</v>
      </c>
      <c r="C43" s="23" t="s">
        <v>1273</v>
      </c>
      <c r="D43" s="23" t="s">
        <v>2913</v>
      </c>
      <c r="E43" s="35"/>
      <c r="F43" s="36"/>
      <c r="G43" s="36"/>
      <c r="H43" s="37"/>
      <c r="I43" s="38"/>
    </row>
    <row r="44" spans="1:9" ht="48" x14ac:dyDescent="0.25">
      <c r="A44" s="22" t="s">
        <v>1581</v>
      </c>
      <c r="B44" s="23" t="s">
        <v>1583</v>
      </c>
      <c r="C44" s="23" t="s">
        <v>1585</v>
      </c>
      <c r="D44" s="23" t="s">
        <v>2913</v>
      </c>
      <c r="E44" s="23" t="s">
        <v>3024</v>
      </c>
      <c r="F44" s="24"/>
      <c r="G44" s="27" t="s">
        <v>3026</v>
      </c>
      <c r="H44" s="28" t="s">
        <v>3027</v>
      </c>
      <c r="I44" s="29" t="s">
        <v>2913</v>
      </c>
    </row>
    <row r="45" spans="1:9" ht="180" x14ac:dyDescent="0.25">
      <c r="A45" s="22" t="s">
        <v>288</v>
      </c>
      <c r="B45" s="23" t="s">
        <v>290</v>
      </c>
      <c r="C45" s="23" t="s">
        <v>292</v>
      </c>
      <c r="D45" s="23" t="s">
        <v>2913</v>
      </c>
      <c r="E45" s="23" t="s">
        <v>3025</v>
      </c>
      <c r="F45" s="24"/>
      <c r="G45" s="27" t="s">
        <v>3028</v>
      </c>
      <c r="H45" s="28" t="s">
        <v>3029</v>
      </c>
      <c r="I45" s="29" t="s">
        <v>2913</v>
      </c>
    </row>
    <row r="46" spans="1:9" ht="48" x14ac:dyDescent="0.25">
      <c r="A46" s="22" t="s">
        <v>2335</v>
      </c>
      <c r="B46" s="23" t="s">
        <v>1676</v>
      </c>
      <c r="C46" s="23" t="s">
        <v>2928</v>
      </c>
      <c r="D46" s="23" t="s">
        <v>2928</v>
      </c>
      <c r="E46" s="23"/>
      <c r="F46" s="24"/>
      <c r="G46" s="23"/>
      <c r="H46" s="23"/>
      <c r="I46" s="25"/>
    </row>
    <row r="47" spans="1:9" ht="409.5" x14ac:dyDescent="0.25">
      <c r="A47" s="22" t="s">
        <v>395</v>
      </c>
      <c r="B47" s="23" t="s">
        <v>397</v>
      </c>
      <c r="C47" s="23" t="s">
        <v>399</v>
      </c>
      <c r="D47" s="23" t="s">
        <v>2915</v>
      </c>
      <c r="E47" s="23" t="s">
        <v>3030</v>
      </c>
      <c r="F47" s="24"/>
      <c r="G47" s="27" t="s">
        <v>3032</v>
      </c>
      <c r="H47" s="28" t="s">
        <v>3033</v>
      </c>
      <c r="I47" s="29" t="s">
        <v>2915</v>
      </c>
    </row>
    <row r="48" spans="1:9" ht="180" x14ac:dyDescent="0.25">
      <c r="A48" s="22" t="s">
        <v>1587</v>
      </c>
      <c r="B48" s="23" t="s">
        <v>1589</v>
      </c>
      <c r="C48" s="23" t="s">
        <v>1591</v>
      </c>
      <c r="D48" s="23" t="s">
        <v>2915</v>
      </c>
      <c r="E48" s="23" t="s">
        <v>3031</v>
      </c>
      <c r="F48" s="24"/>
      <c r="G48" s="27" t="s">
        <v>3035</v>
      </c>
      <c r="H48" s="28" t="s">
        <v>3036</v>
      </c>
      <c r="I48" s="29" t="s">
        <v>2915</v>
      </c>
    </row>
    <row r="49" spans="1:9" ht="60" x14ac:dyDescent="0.25">
      <c r="A49" s="22" t="s">
        <v>1605</v>
      </c>
      <c r="B49" s="23" t="s">
        <v>1607</v>
      </c>
      <c r="C49" s="23" t="s">
        <v>1609</v>
      </c>
      <c r="D49" s="23" t="s">
        <v>2915</v>
      </c>
      <c r="E49" s="23" t="s">
        <v>3034</v>
      </c>
      <c r="F49" s="24"/>
      <c r="G49" s="27" t="s">
        <v>3038</v>
      </c>
      <c r="H49" s="28" t="s">
        <v>3039</v>
      </c>
      <c r="I49" s="29" t="s">
        <v>2915</v>
      </c>
    </row>
    <row r="50" spans="1:9" ht="84" x14ac:dyDescent="0.25">
      <c r="A50" s="22" t="s">
        <v>1593</v>
      </c>
      <c r="B50" s="23" t="s">
        <v>1595</v>
      </c>
      <c r="C50" s="23" t="s">
        <v>1597</v>
      </c>
      <c r="D50" s="23" t="s">
        <v>2915</v>
      </c>
      <c r="E50" s="23" t="s">
        <v>3037</v>
      </c>
      <c r="F50" s="24"/>
      <c r="G50" s="27" t="s">
        <v>3041</v>
      </c>
      <c r="H50" s="28" t="s">
        <v>3042</v>
      </c>
      <c r="I50" s="29" t="s">
        <v>2915</v>
      </c>
    </row>
    <row r="51" spans="1:9" ht="72" x14ac:dyDescent="0.25">
      <c r="A51" s="22" t="s">
        <v>281</v>
      </c>
      <c r="B51" s="23" t="s">
        <v>283</v>
      </c>
      <c r="C51" s="23" t="s">
        <v>285</v>
      </c>
      <c r="D51" s="23" t="s">
        <v>2915</v>
      </c>
      <c r="E51" s="23" t="s">
        <v>3040</v>
      </c>
      <c r="F51" s="24"/>
      <c r="G51" s="27" t="s">
        <v>3043</v>
      </c>
      <c r="H51" s="28" t="s">
        <v>3044</v>
      </c>
      <c r="I51" s="29" t="s">
        <v>2915</v>
      </c>
    </row>
    <row r="52" spans="1:9" ht="48" x14ac:dyDescent="0.25">
      <c r="A52" s="22" t="s">
        <v>2342</v>
      </c>
      <c r="B52" s="23" t="s">
        <v>1676</v>
      </c>
      <c r="C52" s="23" t="s">
        <v>2928</v>
      </c>
      <c r="D52" s="23" t="s">
        <v>2928</v>
      </c>
      <c r="E52" s="23"/>
      <c r="F52" s="24"/>
      <c r="G52" s="23"/>
      <c r="H52" s="23"/>
      <c r="I52" s="25"/>
    </row>
    <row r="53" spans="1:9" ht="192" x14ac:dyDescent="0.25">
      <c r="A53" s="22" t="s">
        <v>1599</v>
      </c>
      <c r="B53" s="23" t="s">
        <v>1601</v>
      </c>
      <c r="C53" s="23" t="s">
        <v>1603</v>
      </c>
      <c r="D53" s="23" t="s">
        <v>2913</v>
      </c>
      <c r="E53" s="23" t="s">
        <v>3045</v>
      </c>
      <c r="F53" s="24"/>
      <c r="G53" s="27" t="s">
        <v>3047</v>
      </c>
      <c r="H53" s="28" t="s">
        <v>3048</v>
      </c>
      <c r="I53" s="29" t="s">
        <v>2913</v>
      </c>
    </row>
    <row r="54" spans="1:9" ht="168" x14ac:dyDescent="0.25">
      <c r="A54" s="22" t="s">
        <v>1402</v>
      </c>
      <c r="B54" s="23" t="s">
        <v>1404</v>
      </c>
      <c r="C54" s="23" t="s">
        <v>1406</v>
      </c>
      <c r="D54" s="23" t="s">
        <v>2913</v>
      </c>
      <c r="E54" s="23" t="s">
        <v>3046</v>
      </c>
      <c r="F54" s="24"/>
      <c r="G54" s="27" t="s">
        <v>3049</v>
      </c>
      <c r="H54" s="28" t="s">
        <v>3050</v>
      </c>
      <c r="I54" s="29" t="s">
        <v>2913</v>
      </c>
    </row>
    <row r="55" spans="1:9" ht="36" x14ac:dyDescent="0.25">
      <c r="A55" s="22" t="s">
        <v>2349</v>
      </c>
      <c r="B55" s="23" t="s">
        <v>1676</v>
      </c>
      <c r="C55" s="23" t="s">
        <v>2928</v>
      </c>
      <c r="D55" s="23" t="s">
        <v>2928</v>
      </c>
      <c r="E55" s="23"/>
      <c r="F55" s="24"/>
      <c r="G55" s="23"/>
      <c r="H55" s="23"/>
      <c r="I55" s="25"/>
    </row>
    <row r="56" spans="1:9" ht="72" x14ac:dyDescent="0.25">
      <c r="A56" s="22" t="s">
        <v>1429</v>
      </c>
      <c r="B56" s="23" t="s">
        <v>1431</v>
      </c>
      <c r="C56" s="23" t="s">
        <v>1433</v>
      </c>
      <c r="D56" s="23" t="s">
        <v>2913</v>
      </c>
      <c r="E56" s="23" t="s">
        <v>3051</v>
      </c>
      <c r="F56" s="24"/>
      <c r="G56" s="27" t="s">
        <v>3053</v>
      </c>
      <c r="H56" s="28" t="s">
        <v>3054</v>
      </c>
      <c r="I56" s="29" t="s">
        <v>2913</v>
      </c>
    </row>
    <row r="57" spans="1:9" ht="300" x14ac:dyDescent="0.25">
      <c r="A57" s="22" t="s">
        <v>328</v>
      </c>
      <c r="B57" s="23" t="s">
        <v>330</v>
      </c>
      <c r="C57" s="23" t="s">
        <v>332</v>
      </c>
      <c r="D57" s="23" t="s">
        <v>2913</v>
      </c>
      <c r="E57" s="23" t="s">
        <v>3052</v>
      </c>
      <c r="F57" s="24"/>
      <c r="G57" s="27" t="s">
        <v>3056</v>
      </c>
      <c r="H57" s="28" t="s">
        <v>3057</v>
      </c>
      <c r="I57" s="29" t="s">
        <v>2915</v>
      </c>
    </row>
    <row r="58" spans="1:9" ht="192" x14ac:dyDescent="0.25">
      <c r="A58" s="22" t="s">
        <v>294</v>
      </c>
      <c r="B58" s="23" t="s">
        <v>296</v>
      </c>
      <c r="C58" s="23" t="s">
        <v>298</v>
      </c>
      <c r="D58" s="23" t="s">
        <v>2913</v>
      </c>
      <c r="E58" s="23" t="s">
        <v>3055</v>
      </c>
      <c r="F58" s="24"/>
      <c r="G58" s="27" t="s">
        <v>3059</v>
      </c>
      <c r="H58" s="28" t="s">
        <v>3060</v>
      </c>
      <c r="I58" s="29" t="s">
        <v>2913</v>
      </c>
    </row>
    <row r="59" spans="1:9" ht="60" x14ac:dyDescent="0.25">
      <c r="A59" s="22" t="s">
        <v>1511</v>
      </c>
      <c r="B59" s="23" t="s">
        <v>1513</v>
      </c>
      <c r="C59" s="23" t="s">
        <v>1515</v>
      </c>
      <c r="D59" s="23" t="s">
        <v>2915</v>
      </c>
      <c r="E59" s="23" t="s">
        <v>3058</v>
      </c>
      <c r="F59" s="24"/>
      <c r="G59" s="27" t="s">
        <v>3062</v>
      </c>
      <c r="H59" s="28" t="s">
        <v>3063</v>
      </c>
      <c r="I59" s="29" t="s">
        <v>2915</v>
      </c>
    </row>
    <row r="60" spans="1:9" ht="240" x14ac:dyDescent="0.25">
      <c r="A60" s="22" t="s">
        <v>1396</v>
      </c>
      <c r="B60" s="23" t="s">
        <v>1398</v>
      </c>
      <c r="C60" s="23" t="s">
        <v>1400</v>
      </c>
      <c r="D60" s="23" t="s">
        <v>2913</v>
      </c>
      <c r="E60" s="23" t="s">
        <v>3061</v>
      </c>
      <c r="F60" s="24"/>
      <c r="G60" s="24" t="s">
        <v>3064</v>
      </c>
      <c r="H60" s="39" t="s">
        <v>3065</v>
      </c>
      <c r="I60" s="33" t="s">
        <v>2913</v>
      </c>
    </row>
    <row r="61" spans="1:9" ht="60" x14ac:dyDescent="0.25">
      <c r="A61" s="22" t="s">
        <v>1808</v>
      </c>
      <c r="B61" s="23" t="s">
        <v>1809</v>
      </c>
      <c r="C61" s="23" t="s">
        <v>2928</v>
      </c>
      <c r="D61" s="23" t="s">
        <v>2928</v>
      </c>
      <c r="E61" s="23"/>
      <c r="F61" s="24"/>
      <c r="G61" s="23"/>
      <c r="H61" s="23"/>
      <c r="I61" s="25"/>
    </row>
    <row r="62" spans="1:9" x14ac:dyDescent="0.25">
      <c r="A62" s="22" t="s">
        <v>1676</v>
      </c>
      <c r="B62" s="23" t="s">
        <v>1676</v>
      </c>
      <c r="C62" s="23" t="s">
        <v>2928</v>
      </c>
      <c r="D62" s="23" t="s">
        <v>2928</v>
      </c>
      <c r="E62" s="23"/>
      <c r="F62" s="24"/>
      <c r="G62" s="23"/>
      <c r="H62" s="23"/>
      <c r="I62" s="25"/>
    </row>
    <row r="63" spans="1:9" ht="336" x14ac:dyDescent="0.25">
      <c r="A63" s="22" t="s">
        <v>1416</v>
      </c>
      <c r="B63" s="23" t="s">
        <v>1418</v>
      </c>
      <c r="C63" s="23" t="s">
        <v>1420</v>
      </c>
      <c r="D63" s="23" t="s">
        <v>2913</v>
      </c>
      <c r="E63" s="23" t="s">
        <v>3066</v>
      </c>
      <c r="F63" s="24"/>
      <c r="G63" s="27" t="s">
        <v>3067</v>
      </c>
      <c r="H63" s="28" t="s">
        <v>3068</v>
      </c>
      <c r="I63" s="29" t="s">
        <v>2913</v>
      </c>
    </row>
    <row r="64" spans="1:9" ht="60" x14ac:dyDescent="0.25">
      <c r="A64" s="22" t="s">
        <v>1837</v>
      </c>
      <c r="B64" s="23" t="s">
        <v>1676</v>
      </c>
      <c r="C64" s="23" t="s">
        <v>2928</v>
      </c>
      <c r="D64" s="23" t="s">
        <v>2928</v>
      </c>
      <c r="E64" s="23"/>
      <c r="F64" s="24"/>
      <c r="G64" s="23"/>
      <c r="H64" s="23"/>
      <c r="I64" s="25"/>
    </row>
    <row r="65" spans="1:9" ht="48" x14ac:dyDescent="0.25">
      <c r="A65" s="22" t="s">
        <v>2376</v>
      </c>
      <c r="B65" s="23" t="s">
        <v>1676</v>
      </c>
      <c r="C65" s="23" t="s">
        <v>2928</v>
      </c>
      <c r="D65" s="23" t="s">
        <v>2928</v>
      </c>
      <c r="E65" s="23"/>
      <c r="F65" s="24"/>
      <c r="G65" s="23"/>
      <c r="H65" s="23"/>
      <c r="I65" s="25"/>
    </row>
    <row r="66" spans="1:9" ht="156" x14ac:dyDescent="0.25">
      <c r="A66" s="22" t="s">
        <v>1561</v>
      </c>
      <c r="B66" s="23" t="s">
        <v>1563</v>
      </c>
      <c r="C66" s="23" t="s">
        <v>1565</v>
      </c>
      <c r="D66" s="23" t="s">
        <v>2913</v>
      </c>
      <c r="E66" s="23" t="s">
        <v>3069</v>
      </c>
      <c r="F66" s="24"/>
      <c r="G66" s="27" t="s">
        <v>3070</v>
      </c>
      <c r="H66" s="28" t="s">
        <v>3071</v>
      </c>
      <c r="I66" s="29" t="s">
        <v>2915</v>
      </c>
    </row>
    <row r="67" spans="1:9" ht="36" x14ac:dyDescent="0.25">
      <c r="A67" s="22" t="s">
        <v>2379</v>
      </c>
      <c r="B67" s="23" t="s">
        <v>1676</v>
      </c>
      <c r="C67" s="23" t="s">
        <v>2928</v>
      </c>
      <c r="D67" s="23" t="s">
        <v>2928</v>
      </c>
      <c r="E67" s="23"/>
      <c r="F67" s="24"/>
      <c r="G67" s="23"/>
      <c r="H67" s="23"/>
      <c r="I67" s="25"/>
    </row>
    <row r="68" spans="1:9" ht="144" x14ac:dyDescent="0.25">
      <c r="A68" s="22" t="s">
        <v>1548</v>
      </c>
      <c r="B68" s="23" t="s">
        <v>1550</v>
      </c>
      <c r="C68" s="23" t="s">
        <v>1552</v>
      </c>
      <c r="D68" s="23" t="s">
        <v>2913</v>
      </c>
      <c r="E68" s="23" t="s">
        <v>3072</v>
      </c>
      <c r="F68" s="24"/>
      <c r="G68" s="27" t="s">
        <v>3074</v>
      </c>
      <c r="H68" s="28" t="s">
        <v>3075</v>
      </c>
      <c r="I68" s="29" t="s">
        <v>2915</v>
      </c>
    </row>
    <row r="69" spans="1:9" ht="84" x14ac:dyDescent="0.25">
      <c r="A69" s="22" t="s">
        <v>1530</v>
      </c>
      <c r="B69" s="23" t="s">
        <v>1532</v>
      </c>
      <c r="C69" s="23" t="s">
        <v>1534</v>
      </c>
      <c r="D69" s="23" t="s">
        <v>2913</v>
      </c>
      <c r="E69" s="23" t="s">
        <v>3073</v>
      </c>
      <c r="F69" s="24"/>
      <c r="G69" s="27" t="s">
        <v>3077</v>
      </c>
      <c r="H69" s="28" t="s">
        <v>3078</v>
      </c>
      <c r="I69" s="29" t="s">
        <v>2913</v>
      </c>
    </row>
    <row r="70" spans="1:9" ht="120" x14ac:dyDescent="0.25">
      <c r="A70" s="22" t="s">
        <v>1371</v>
      </c>
      <c r="B70" s="23" t="s">
        <v>1373</v>
      </c>
      <c r="C70" s="23" t="s">
        <v>1375</v>
      </c>
      <c r="D70" s="23" t="s">
        <v>2915</v>
      </c>
      <c r="E70" s="23" t="s">
        <v>3076</v>
      </c>
      <c r="F70" s="24"/>
      <c r="G70" s="27" t="s">
        <v>3079</v>
      </c>
      <c r="H70" s="28" t="s">
        <v>3080</v>
      </c>
      <c r="I70" s="29" t="s">
        <v>2915</v>
      </c>
    </row>
    <row r="71" spans="1:9" ht="48" x14ac:dyDescent="0.25">
      <c r="A71" s="22" t="s">
        <v>2382</v>
      </c>
      <c r="B71" s="23" t="s">
        <v>1676</v>
      </c>
      <c r="C71" s="23" t="s">
        <v>2928</v>
      </c>
      <c r="D71" s="23" t="s">
        <v>2928</v>
      </c>
      <c r="E71" s="23"/>
      <c r="F71" s="24"/>
      <c r="G71" s="23"/>
      <c r="H71" s="23"/>
      <c r="I71" s="25"/>
    </row>
    <row r="72" spans="1:9" ht="409.5" x14ac:dyDescent="0.25">
      <c r="A72" s="22" t="s">
        <v>1378</v>
      </c>
      <c r="B72" s="23" t="s">
        <v>1380</v>
      </c>
      <c r="C72" s="23" t="s">
        <v>1382</v>
      </c>
      <c r="D72" s="23" t="s">
        <v>2913</v>
      </c>
      <c r="E72" s="23" t="s">
        <v>3081</v>
      </c>
      <c r="F72" s="24"/>
      <c r="G72" s="31" t="s">
        <v>3083</v>
      </c>
      <c r="H72" s="32" t="s">
        <v>3084</v>
      </c>
      <c r="I72" s="33" t="s">
        <v>2913</v>
      </c>
    </row>
    <row r="73" spans="1:9" ht="204" x14ac:dyDescent="0.25">
      <c r="A73" s="22" t="s">
        <v>1365</v>
      </c>
      <c r="B73" s="23" t="s">
        <v>1367</v>
      </c>
      <c r="C73" s="23" t="s">
        <v>1369</v>
      </c>
      <c r="D73" s="23" t="s">
        <v>2913</v>
      </c>
      <c r="E73" s="23" t="s">
        <v>3082</v>
      </c>
      <c r="F73" s="24"/>
      <c r="G73" s="31" t="s">
        <v>3086</v>
      </c>
      <c r="H73" s="32" t="s">
        <v>3087</v>
      </c>
      <c r="I73" s="33" t="s">
        <v>2913</v>
      </c>
    </row>
    <row r="74" spans="1:9" ht="216" x14ac:dyDescent="0.25">
      <c r="A74" s="22" t="s">
        <v>1359</v>
      </c>
      <c r="B74" s="23" t="s">
        <v>1361</v>
      </c>
      <c r="C74" s="23" t="s">
        <v>1363</v>
      </c>
      <c r="D74" s="23" t="s">
        <v>2913</v>
      </c>
      <c r="E74" s="23" t="s">
        <v>3085</v>
      </c>
      <c r="F74" s="24"/>
      <c r="G74" s="31" t="s">
        <v>3089</v>
      </c>
      <c r="H74" s="32" t="s">
        <v>3090</v>
      </c>
      <c r="I74" s="33" t="s">
        <v>2913</v>
      </c>
    </row>
    <row r="75" spans="1:9" ht="48" x14ac:dyDescent="0.25">
      <c r="A75" s="22" t="s">
        <v>1352</v>
      </c>
      <c r="B75" s="23" t="s">
        <v>1354</v>
      </c>
      <c r="C75" s="23" t="s">
        <v>1356</v>
      </c>
      <c r="D75" s="23" t="s">
        <v>2914</v>
      </c>
      <c r="E75" s="23" t="s">
        <v>3088</v>
      </c>
      <c r="F75" s="24"/>
      <c r="G75" s="23"/>
      <c r="H75" s="23"/>
      <c r="I75" s="25"/>
    </row>
    <row r="76" spans="1:9" ht="48" x14ac:dyDescent="0.25">
      <c r="A76" s="22" t="s">
        <v>2385</v>
      </c>
      <c r="B76" s="23" t="s">
        <v>2386</v>
      </c>
      <c r="C76" s="23" t="s">
        <v>2928</v>
      </c>
      <c r="D76" s="23" t="s">
        <v>2928</v>
      </c>
      <c r="E76" s="23"/>
      <c r="F76" s="24"/>
      <c r="G76" s="23"/>
      <c r="H76" s="23"/>
      <c r="I76" s="25"/>
    </row>
    <row r="77" spans="1:9" ht="84" x14ac:dyDescent="0.25">
      <c r="A77" s="22" t="s">
        <v>1648</v>
      </c>
      <c r="B77" s="23" t="s">
        <v>1650</v>
      </c>
      <c r="C77" s="23" t="s">
        <v>1652</v>
      </c>
      <c r="D77" s="23" t="s">
        <v>2913</v>
      </c>
      <c r="E77" s="23" t="s">
        <v>3091</v>
      </c>
      <c r="F77" s="24"/>
      <c r="G77" s="31" t="s">
        <v>3093</v>
      </c>
      <c r="H77" s="32" t="s">
        <v>3094</v>
      </c>
      <c r="I77" s="33" t="s">
        <v>2913</v>
      </c>
    </row>
    <row r="78" spans="1:9" ht="96" x14ac:dyDescent="0.25">
      <c r="A78" s="22" t="s">
        <v>1346</v>
      </c>
      <c r="B78" s="23" t="s">
        <v>1348</v>
      </c>
      <c r="C78" s="23" t="s">
        <v>1350</v>
      </c>
      <c r="D78" s="23" t="s">
        <v>2913</v>
      </c>
      <c r="E78" s="23" t="s">
        <v>3092</v>
      </c>
      <c r="F78" s="24"/>
      <c r="G78" s="31" t="s">
        <v>3096</v>
      </c>
      <c r="H78" s="32" t="s">
        <v>3097</v>
      </c>
      <c r="I78" s="33" t="s">
        <v>2913</v>
      </c>
    </row>
    <row r="79" spans="1:9" ht="84" x14ac:dyDescent="0.25">
      <c r="A79" s="22" t="s">
        <v>1340</v>
      </c>
      <c r="B79" s="23" t="s">
        <v>1342</v>
      </c>
      <c r="C79" s="23" t="s">
        <v>1344</v>
      </c>
      <c r="D79" s="23" t="s">
        <v>2913</v>
      </c>
      <c r="E79" s="23" t="s">
        <v>3095</v>
      </c>
      <c r="F79" s="24"/>
      <c r="G79" s="31" t="s">
        <v>3099</v>
      </c>
      <c r="H79" s="32" t="s">
        <v>3100</v>
      </c>
      <c r="I79" s="33" t="s">
        <v>2913</v>
      </c>
    </row>
    <row r="80" spans="1:9" ht="36" x14ac:dyDescent="0.25">
      <c r="A80" s="22" t="s">
        <v>1390</v>
      </c>
      <c r="B80" s="23" t="s">
        <v>1392</v>
      </c>
      <c r="C80" s="23" t="s">
        <v>1394</v>
      </c>
      <c r="D80" s="23" t="s">
        <v>2914</v>
      </c>
      <c r="E80" s="23" t="s">
        <v>3098</v>
      </c>
      <c r="F80" s="24"/>
      <c r="G80" s="31" t="s">
        <v>3102</v>
      </c>
      <c r="H80" s="32" t="s">
        <v>3103</v>
      </c>
      <c r="I80" s="33" t="s">
        <v>2914</v>
      </c>
    </row>
    <row r="81" spans="1:9" ht="60" x14ac:dyDescent="0.25">
      <c r="A81" s="22" t="s">
        <v>1635</v>
      </c>
      <c r="B81" s="23" t="s">
        <v>1637</v>
      </c>
      <c r="C81" s="23" t="s">
        <v>1639</v>
      </c>
      <c r="D81" s="23" t="s">
        <v>2913</v>
      </c>
      <c r="E81" s="23" t="s">
        <v>3101</v>
      </c>
      <c r="F81" s="24" t="s">
        <v>2941</v>
      </c>
      <c r="G81" s="31" t="s">
        <v>3105</v>
      </c>
      <c r="H81" s="32" t="s">
        <v>3106</v>
      </c>
      <c r="I81" s="33" t="s">
        <v>2913</v>
      </c>
    </row>
    <row r="82" spans="1:9" ht="96" x14ac:dyDescent="0.25">
      <c r="A82" s="22" t="s">
        <v>1326</v>
      </c>
      <c r="B82" s="23" t="s">
        <v>1328</v>
      </c>
      <c r="C82" s="23" t="s">
        <v>1330</v>
      </c>
      <c r="D82" s="23" t="s">
        <v>2913</v>
      </c>
      <c r="E82" s="23" t="s">
        <v>3104</v>
      </c>
      <c r="F82" s="24"/>
      <c r="G82" s="31" t="s">
        <v>3107</v>
      </c>
      <c r="H82" s="32" t="s">
        <v>3108</v>
      </c>
      <c r="I82" s="33" t="s">
        <v>2913</v>
      </c>
    </row>
    <row r="83" spans="1:9" ht="36" x14ac:dyDescent="0.25">
      <c r="A83" s="22" t="s">
        <v>1852</v>
      </c>
      <c r="B83" s="23" t="s">
        <v>1676</v>
      </c>
      <c r="C83" s="23" t="s">
        <v>2928</v>
      </c>
      <c r="D83" s="23" t="s">
        <v>2928</v>
      </c>
      <c r="E83" s="23"/>
      <c r="F83" s="24"/>
      <c r="G83" s="23"/>
      <c r="H83" s="23"/>
      <c r="I83" s="25"/>
    </row>
    <row r="84" spans="1:9" ht="60" x14ac:dyDescent="0.25">
      <c r="A84" s="22" t="s">
        <v>2393</v>
      </c>
      <c r="B84" s="23" t="s">
        <v>1676</v>
      </c>
      <c r="C84" s="23" t="s">
        <v>2928</v>
      </c>
      <c r="D84" s="23" t="s">
        <v>2928</v>
      </c>
      <c r="E84" s="23"/>
      <c r="F84" s="24"/>
      <c r="G84" s="23"/>
      <c r="H84" s="23"/>
      <c r="I84" s="25"/>
    </row>
    <row r="85" spans="1:9" ht="132" x14ac:dyDescent="0.25">
      <c r="A85" s="22" t="s">
        <v>1334</v>
      </c>
      <c r="B85" s="23" t="s">
        <v>1336</v>
      </c>
      <c r="C85" s="23" t="s">
        <v>1338</v>
      </c>
      <c r="D85" s="23" t="s">
        <v>2913</v>
      </c>
      <c r="E85" s="23" t="s">
        <v>3109</v>
      </c>
      <c r="F85" s="24"/>
      <c r="G85" s="27" t="s">
        <v>3111</v>
      </c>
      <c r="H85" s="28" t="s">
        <v>3112</v>
      </c>
      <c r="I85" s="29" t="s">
        <v>2915</v>
      </c>
    </row>
    <row r="86" spans="1:9" ht="192" x14ac:dyDescent="0.25">
      <c r="A86" s="22" t="s">
        <v>1319</v>
      </c>
      <c r="B86" s="23" t="s">
        <v>1321</v>
      </c>
      <c r="C86" s="23" t="s">
        <v>1323</v>
      </c>
      <c r="D86" s="23" t="s">
        <v>2914</v>
      </c>
      <c r="E86" s="23" t="s">
        <v>3110</v>
      </c>
      <c r="F86" s="24"/>
      <c r="G86" s="27" t="s">
        <v>3113</v>
      </c>
      <c r="H86" s="28" t="s">
        <v>3114</v>
      </c>
      <c r="I86" s="29" t="s">
        <v>2914</v>
      </c>
    </row>
    <row r="87" spans="1:9" ht="36" x14ac:dyDescent="0.25">
      <c r="A87" s="22" t="s">
        <v>2400</v>
      </c>
      <c r="B87" s="23" t="s">
        <v>1676</v>
      </c>
      <c r="C87" s="23" t="s">
        <v>2928</v>
      </c>
      <c r="D87" s="23" t="s">
        <v>2928</v>
      </c>
      <c r="E87" s="23"/>
      <c r="F87" s="24"/>
      <c r="G87" s="23"/>
      <c r="H87" s="23"/>
      <c r="I87" s="25"/>
    </row>
    <row r="88" spans="1:9" s="41" customFormat="1" ht="72" x14ac:dyDescent="0.25">
      <c r="A88" s="22" t="s">
        <v>1288</v>
      </c>
      <c r="B88" s="23" t="s">
        <v>1290</v>
      </c>
      <c r="C88" s="23" t="s">
        <v>1292</v>
      </c>
      <c r="D88" s="23" t="s">
        <v>2913</v>
      </c>
      <c r="E88" s="35" t="s">
        <v>3115</v>
      </c>
      <c r="F88" s="36"/>
      <c r="G88" s="40" t="s">
        <v>3117</v>
      </c>
      <c r="H88" s="35" t="s">
        <v>3118</v>
      </c>
      <c r="I88" s="38" t="s">
        <v>2915</v>
      </c>
    </row>
    <row r="89" spans="1:9" ht="60" x14ac:dyDescent="0.25">
      <c r="A89" s="22" t="s">
        <v>1275</v>
      </c>
      <c r="B89" s="23" t="s">
        <v>1277</v>
      </c>
      <c r="C89" s="23" t="s">
        <v>1279</v>
      </c>
      <c r="D89" s="23" t="s">
        <v>2913</v>
      </c>
      <c r="E89" s="23" t="s">
        <v>3116</v>
      </c>
      <c r="F89" s="24"/>
      <c r="G89" s="31" t="s">
        <v>3120</v>
      </c>
      <c r="H89" s="32" t="s">
        <v>3121</v>
      </c>
      <c r="I89" s="33" t="s">
        <v>2915</v>
      </c>
    </row>
    <row r="90" spans="1:9" ht="216" x14ac:dyDescent="0.25">
      <c r="A90" s="22" t="s">
        <v>1313</v>
      </c>
      <c r="B90" s="23" t="s">
        <v>1315</v>
      </c>
      <c r="C90" s="23" t="s">
        <v>1317</v>
      </c>
      <c r="D90" s="23" t="s">
        <v>2913</v>
      </c>
      <c r="E90" s="23" t="s">
        <v>3119</v>
      </c>
      <c r="F90" s="24"/>
      <c r="G90" s="31" t="s">
        <v>3122</v>
      </c>
      <c r="H90" s="32" t="s">
        <v>3123</v>
      </c>
      <c r="I90" s="33" t="s">
        <v>2913</v>
      </c>
    </row>
    <row r="91" spans="1:9" ht="24" x14ac:dyDescent="0.25">
      <c r="A91" s="22" t="s">
        <v>2407</v>
      </c>
      <c r="B91" s="23" t="s">
        <v>1676</v>
      </c>
      <c r="C91" s="23" t="s">
        <v>2928</v>
      </c>
      <c r="D91" s="23" t="s">
        <v>2928</v>
      </c>
      <c r="E91" s="23"/>
      <c r="F91" s="24"/>
      <c r="G91" s="23"/>
      <c r="H91" s="23"/>
      <c r="I91" s="25"/>
    </row>
    <row r="92" spans="1:9" ht="384" x14ac:dyDescent="0.25">
      <c r="A92" s="22" t="s">
        <v>1300</v>
      </c>
      <c r="B92" s="23" t="s">
        <v>1302</v>
      </c>
      <c r="C92" s="23" t="s">
        <v>1304</v>
      </c>
      <c r="D92" s="23" t="s">
        <v>2913</v>
      </c>
      <c r="E92" s="23" t="s">
        <v>3124</v>
      </c>
      <c r="F92" s="24"/>
      <c r="G92" s="31" t="s">
        <v>3125</v>
      </c>
      <c r="H92" s="32" t="s">
        <v>3126</v>
      </c>
      <c r="I92" s="33" t="s">
        <v>2913</v>
      </c>
    </row>
    <row r="93" spans="1:9" ht="36" x14ac:dyDescent="0.25">
      <c r="A93" s="22" t="s">
        <v>2414</v>
      </c>
      <c r="B93" s="23" t="s">
        <v>1676</v>
      </c>
      <c r="C93" s="23" t="s">
        <v>2928</v>
      </c>
      <c r="D93" s="23" t="s">
        <v>2928</v>
      </c>
      <c r="E93" s="23"/>
      <c r="F93" s="24"/>
      <c r="G93" s="23"/>
      <c r="H93" s="23"/>
      <c r="I93" s="25"/>
    </row>
    <row r="94" spans="1:9" ht="240" x14ac:dyDescent="0.25">
      <c r="A94" s="22" t="s">
        <v>1282</v>
      </c>
      <c r="B94" s="23" t="s">
        <v>1284</v>
      </c>
      <c r="C94" s="23" t="s">
        <v>1286</v>
      </c>
      <c r="D94" s="23" t="s">
        <v>2913</v>
      </c>
      <c r="E94" s="23" t="s">
        <v>3127</v>
      </c>
      <c r="F94" s="24"/>
      <c r="G94" s="31" t="s">
        <v>3129</v>
      </c>
      <c r="H94" s="32" t="s">
        <v>3130</v>
      </c>
      <c r="I94" s="33" t="s">
        <v>2913</v>
      </c>
    </row>
    <row r="95" spans="1:9" ht="132" x14ac:dyDescent="0.25">
      <c r="A95" s="22" t="s">
        <v>1294</v>
      </c>
      <c r="B95" s="23" t="s">
        <v>1296</v>
      </c>
      <c r="C95" s="23" t="s">
        <v>1298</v>
      </c>
      <c r="D95" s="23" t="s">
        <v>2913</v>
      </c>
      <c r="E95" s="23" t="s">
        <v>3128</v>
      </c>
      <c r="F95" s="24"/>
      <c r="G95" s="31" t="s">
        <v>3132</v>
      </c>
      <c r="H95" s="32" t="s">
        <v>3133</v>
      </c>
      <c r="I95" s="33" t="s">
        <v>2913</v>
      </c>
    </row>
    <row r="96" spans="1:9" ht="192" x14ac:dyDescent="0.25">
      <c r="A96" s="22" t="s">
        <v>1122</v>
      </c>
      <c r="B96" s="23" t="s">
        <v>1124</v>
      </c>
      <c r="C96" s="23" t="s">
        <v>1126</v>
      </c>
      <c r="D96" s="23" t="s">
        <v>2913</v>
      </c>
      <c r="E96" s="23" t="s">
        <v>3131</v>
      </c>
      <c r="F96" s="24"/>
      <c r="G96" s="31" t="s">
        <v>3135</v>
      </c>
      <c r="H96" s="32" t="s">
        <v>3136</v>
      </c>
      <c r="I96" s="33" t="s">
        <v>2913</v>
      </c>
    </row>
    <row r="97" spans="1:9" ht="84" x14ac:dyDescent="0.25">
      <c r="A97" s="22" t="s">
        <v>1198</v>
      </c>
      <c r="B97" s="23" t="s">
        <v>1200</v>
      </c>
      <c r="C97" s="23" t="s">
        <v>1202</v>
      </c>
      <c r="D97" s="23" t="s">
        <v>2913</v>
      </c>
      <c r="E97" s="23" t="s">
        <v>3134</v>
      </c>
      <c r="F97" s="24"/>
      <c r="G97" s="31" t="s">
        <v>3138</v>
      </c>
      <c r="H97" s="32" t="s">
        <v>3139</v>
      </c>
      <c r="I97" s="33" t="s">
        <v>2913</v>
      </c>
    </row>
    <row r="98" spans="1:9" ht="96" x14ac:dyDescent="0.25">
      <c r="A98" s="22" t="s">
        <v>1129</v>
      </c>
      <c r="B98" s="23" t="s">
        <v>1131</v>
      </c>
      <c r="C98" s="23" t="s">
        <v>1133</v>
      </c>
      <c r="D98" s="23" t="s">
        <v>2913</v>
      </c>
      <c r="E98" s="23" t="s">
        <v>3137</v>
      </c>
      <c r="F98" s="24"/>
      <c r="G98" s="31" t="s">
        <v>3141</v>
      </c>
      <c r="H98" s="32" t="s">
        <v>3142</v>
      </c>
      <c r="I98" s="33" t="s">
        <v>2913</v>
      </c>
    </row>
    <row r="99" spans="1:9" ht="96" x14ac:dyDescent="0.25">
      <c r="A99" s="22" t="s">
        <v>1143</v>
      </c>
      <c r="B99" s="23" t="s">
        <v>1145</v>
      </c>
      <c r="C99" s="23" t="s">
        <v>1147</v>
      </c>
      <c r="D99" s="23" t="s">
        <v>2913</v>
      </c>
      <c r="E99" s="23" t="s">
        <v>3140</v>
      </c>
      <c r="F99" s="24"/>
      <c r="G99" s="31" t="s">
        <v>3143</v>
      </c>
      <c r="H99" s="32" t="s">
        <v>3144</v>
      </c>
      <c r="I99" s="33" t="s">
        <v>2913</v>
      </c>
    </row>
    <row r="100" spans="1:9" ht="60" x14ac:dyDescent="0.25">
      <c r="A100" s="22" t="s">
        <v>2421</v>
      </c>
      <c r="B100" s="23" t="s">
        <v>1676</v>
      </c>
      <c r="C100" s="23" t="s">
        <v>2928</v>
      </c>
      <c r="D100" s="23" t="s">
        <v>2928</v>
      </c>
      <c r="E100" s="23"/>
      <c r="F100" s="24"/>
      <c r="G100" s="23"/>
      <c r="H100" s="23"/>
      <c r="I100" s="25"/>
    </row>
    <row r="101" spans="1:9" ht="72" x14ac:dyDescent="0.25">
      <c r="A101" s="22" t="s">
        <v>1504</v>
      </c>
      <c r="B101" s="23" t="s">
        <v>1506</v>
      </c>
      <c r="C101" s="23" t="s">
        <v>1508</v>
      </c>
      <c r="D101" s="23" t="s">
        <v>2914</v>
      </c>
      <c r="E101" s="23" t="s">
        <v>3145</v>
      </c>
      <c r="F101" s="24"/>
      <c r="G101" s="27" t="s">
        <v>3146</v>
      </c>
      <c r="H101" s="28" t="s">
        <v>3147</v>
      </c>
      <c r="I101" s="29" t="s">
        <v>2914</v>
      </c>
    </row>
    <row r="102" spans="1:9" ht="48" x14ac:dyDescent="0.25">
      <c r="A102" s="22" t="s">
        <v>2428</v>
      </c>
      <c r="B102" s="23" t="s">
        <v>2429</v>
      </c>
      <c r="C102" s="23" t="s">
        <v>2928</v>
      </c>
      <c r="D102" s="23" t="s">
        <v>2928</v>
      </c>
      <c r="E102" s="23"/>
      <c r="F102" s="24"/>
      <c r="G102" s="23"/>
      <c r="H102" s="23"/>
      <c r="I102" s="25"/>
    </row>
    <row r="103" spans="1:9" ht="72" x14ac:dyDescent="0.25">
      <c r="A103" s="22" t="s">
        <v>1498</v>
      </c>
      <c r="B103" s="23" t="s">
        <v>1500</v>
      </c>
      <c r="C103" s="23" t="s">
        <v>1502</v>
      </c>
      <c r="D103" s="23" t="s">
        <v>2915</v>
      </c>
      <c r="E103" s="23" t="s">
        <v>3148</v>
      </c>
      <c r="F103" s="24"/>
      <c r="G103" s="27" t="s">
        <v>3150</v>
      </c>
      <c r="H103" s="28" t="s">
        <v>3151</v>
      </c>
      <c r="I103" s="29" t="s">
        <v>2915</v>
      </c>
    </row>
    <row r="104" spans="1:9" ht="48" x14ac:dyDescent="0.25">
      <c r="A104" s="22" t="s">
        <v>301</v>
      </c>
      <c r="B104" s="23" t="s">
        <v>303</v>
      </c>
      <c r="C104" s="23" t="s">
        <v>305</v>
      </c>
      <c r="D104" s="23" t="s">
        <v>2915</v>
      </c>
      <c r="E104" s="23" t="s">
        <v>3149</v>
      </c>
      <c r="F104" s="24"/>
      <c r="G104" s="27" t="s">
        <v>3153</v>
      </c>
      <c r="H104" s="28" t="s">
        <v>3154</v>
      </c>
      <c r="I104" s="29" t="s">
        <v>2914</v>
      </c>
    </row>
    <row r="105" spans="1:9" ht="72" x14ac:dyDescent="0.25">
      <c r="A105" s="22" t="s">
        <v>309</v>
      </c>
      <c r="B105" s="23" t="s">
        <v>311</v>
      </c>
      <c r="C105" s="23" t="s">
        <v>313</v>
      </c>
      <c r="D105" s="23" t="s">
        <v>2915</v>
      </c>
      <c r="E105" s="23" t="s">
        <v>3152</v>
      </c>
      <c r="F105" s="24"/>
      <c r="G105" s="27" t="s">
        <v>3155</v>
      </c>
      <c r="H105" s="28" t="s">
        <v>3156</v>
      </c>
      <c r="I105" s="29" t="s">
        <v>2914</v>
      </c>
    </row>
    <row r="106" spans="1:9" ht="24" x14ac:dyDescent="0.25">
      <c r="A106" s="22" t="s">
        <v>1883</v>
      </c>
      <c r="B106" s="23" t="s">
        <v>1676</v>
      </c>
      <c r="C106" s="23" t="s">
        <v>2928</v>
      </c>
      <c r="D106" s="23" t="s">
        <v>2928</v>
      </c>
      <c r="E106" s="23"/>
      <c r="F106" s="24"/>
      <c r="G106" s="23"/>
      <c r="H106" s="23"/>
      <c r="I106" s="25"/>
    </row>
    <row r="107" spans="1:9" x14ac:dyDescent="0.25">
      <c r="A107" s="22" t="s">
        <v>1676</v>
      </c>
      <c r="B107" s="23" t="s">
        <v>1676</v>
      </c>
      <c r="C107" s="23" t="s">
        <v>2928</v>
      </c>
      <c r="D107" s="23" t="s">
        <v>2928</v>
      </c>
      <c r="E107" s="23"/>
      <c r="F107" s="24"/>
      <c r="G107" s="23"/>
      <c r="H107" s="23"/>
      <c r="I107" s="25"/>
    </row>
    <row r="108" spans="1:9" ht="252" x14ac:dyDescent="0.25">
      <c r="A108" s="22" t="s">
        <v>1161</v>
      </c>
      <c r="B108" s="23" t="s">
        <v>1163</v>
      </c>
      <c r="C108" s="23" t="s">
        <v>1165</v>
      </c>
      <c r="D108" s="23" t="s">
        <v>2913</v>
      </c>
      <c r="E108" s="23" t="s">
        <v>3157</v>
      </c>
      <c r="F108" s="24"/>
      <c r="G108" s="27" t="s">
        <v>3158</v>
      </c>
      <c r="H108" s="28" t="s">
        <v>3159</v>
      </c>
      <c r="I108" s="29" t="s">
        <v>2913</v>
      </c>
    </row>
    <row r="109" spans="1:9" ht="48" x14ac:dyDescent="0.25">
      <c r="A109" s="22" t="s">
        <v>1907</v>
      </c>
      <c r="B109" s="23" t="s">
        <v>1676</v>
      </c>
      <c r="C109" s="23" t="s">
        <v>2928</v>
      </c>
      <c r="D109" s="23" t="s">
        <v>2928</v>
      </c>
      <c r="E109" s="23"/>
      <c r="F109" s="24"/>
      <c r="G109" s="23"/>
      <c r="H109" s="23"/>
      <c r="I109" s="25"/>
    </row>
    <row r="110" spans="1:9" x14ac:dyDescent="0.25">
      <c r="A110" s="22" t="s">
        <v>1676</v>
      </c>
      <c r="B110" s="23" t="s">
        <v>1676</v>
      </c>
      <c r="C110" s="23" t="s">
        <v>2928</v>
      </c>
      <c r="D110" s="23" t="s">
        <v>2928</v>
      </c>
      <c r="E110" s="23"/>
      <c r="F110" s="24"/>
      <c r="G110" s="23"/>
      <c r="H110" s="23"/>
      <c r="I110" s="25"/>
    </row>
    <row r="111" spans="1:9" ht="300" x14ac:dyDescent="0.25">
      <c r="A111" s="22" t="s">
        <v>52</v>
      </c>
      <c r="B111" s="23" t="s">
        <v>54</v>
      </c>
      <c r="C111" s="23" t="s">
        <v>56</v>
      </c>
      <c r="D111" s="23" t="s">
        <v>2913</v>
      </c>
      <c r="E111" s="23" t="s">
        <v>3160</v>
      </c>
      <c r="F111" s="24"/>
      <c r="G111" s="27" t="s">
        <v>3161</v>
      </c>
      <c r="H111" s="28" t="s">
        <v>3162</v>
      </c>
      <c r="I111" s="29" t="s">
        <v>2913</v>
      </c>
    </row>
    <row r="112" spans="1:9" ht="24" x14ac:dyDescent="0.25">
      <c r="A112" s="22" t="s">
        <v>1922</v>
      </c>
      <c r="B112" s="23" t="s">
        <v>1676</v>
      </c>
      <c r="C112" s="23" t="s">
        <v>2928</v>
      </c>
      <c r="D112" s="23" t="s">
        <v>2928</v>
      </c>
      <c r="E112" s="23"/>
      <c r="F112" s="24"/>
      <c r="G112" s="23"/>
      <c r="H112" s="23"/>
      <c r="I112" s="25"/>
    </row>
    <row r="113" spans="1:9" x14ac:dyDescent="0.25">
      <c r="A113" s="22" t="s">
        <v>1676</v>
      </c>
      <c r="B113" s="23" t="s">
        <v>1676</v>
      </c>
      <c r="C113" s="23" t="s">
        <v>2928</v>
      </c>
      <c r="D113" s="23" t="s">
        <v>2928</v>
      </c>
      <c r="E113" s="23"/>
      <c r="F113" s="24"/>
      <c r="G113" s="23"/>
      <c r="H113" s="23"/>
      <c r="I113" s="25"/>
    </row>
    <row r="114" spans="1:9" ht="192" x14ac:dyDescent="0.25">
      <c r="A114" s="22" t="s">
        <v>452</v>
      </c>
      <c r="B114" s="23" t="s">
        <v>454</v>
      </c>
      <c r="C114" s="23" t="s">
        <v>456</v>
      </c>
      <c r="D114" s="23" t="s">
        <v>2913</v>
      </c>
      <c r="E114" s="23" t="s">
        <v>3163</v>
      </c>
      <c r="F114" s="24"/>
      <c r="G114" s="27" t="s">
        <v>3164</v>
      </c>
      <c r="H114" s="28" t="s">
        <v>3165</v>
      </c>
      <c r="I114" s="29" t="s">
        <v>2913</v>
      </c>
    </row>
    <row r="115" spans="1:9" ht="36" x14ac:dyDescent="0.25">
      <c r="A115" s="22" t="s">
        <v>1946</v>
      </c>
      <c r="B115" s="23" t="s">
        <v>1676</v>
      </c>
      <c r="C115" s="23" t="s">
        <v>2928</v>
      </c>
      <c r="D115" s="23" t="s">
        <v>2928</v>
      </c>
      <c r="E115" s="23"/>
      <c r="F115" s="24"/>
      <c r="G115" s="23"/>
      <c r="H115" s="23"/>
      <c r="I115" s="25"/>
    </row>
    <row r="116" spans="1:9" x14ac:dyDescent="0.25">
      <c r="A116" s="22" t="s">
        <v>1676</v>
      </c>
      <c r="B116" s="23" t="s">
        <v>1676</v>
      </c>
      <c r="C116" s="23" t="s">
        <v>2928</v>
      </c>
      <c r="D116" s="23" t="s">
        <v>2928</v>
      </c>
      <c r="E116" s="23"/>
      <c r="F116" s="24"/>
      <c r="G116" s="23"/>
      <c r="H116" s="23"/>
      <c r="I116" s="25"/>
    </row>
    <row r="117" spans="1:9" ht="348" x14ac:dyDescent="0.25">
      <c r="A117" s="22" t="s">
        <v>401</v>
      </c>
      <c r="B117" s="23" t="s">
        <v>403</v>
      </c>
      <c r="C117" s="23" t="s">
        <v>405</v>
      </c>
      <c r="D117" s="23" t="s">
        <v>2913</v>
      </c>
      <c r="E117" s="23" t="s">
        <v>3166</v>
      </c>
      <c r="F117" s="24"/>
      <c r="G117" s="27" t="s">
        <v>3167</v>
      </c>
      <c r="H117" s="28" t="s">
        <v>3168</v>
      </c>
      <c r="I117" s="29" t="s">
        <v>2913</v>
      </c>
    </row>
    <row r="118" spans="1:9" ht="24" x14ac:dyDescent="0.25">
      <c r="A118" s="22" t="s">
        <v>1970</v>
      </c>
      <c r="B118" s="23" t="s">
        <v>1676</v>
      </c>
      <c r="C118" s="23" t="s">
        <v>2928</v>
      </c>
      <c r="D118" s="23" t="s">
        <v>2928</v>
      </c>
      <c r="E118" s="23"/>
      <c r="F118" s="24"/>
      <c r="G118" s="23"/>
      <c r="H118" s="23"/>
      <c r="I118" s="25"/>
    </row>
    <row r="119" spans="1:9" x14ac:dyDescent="0.25">
      <c r="A119" s="22" t="s">
        <v>1676</v>
      </c>
      <c r="B119" s="23" t="s">
        <v>1676</v>
      </c>
      <c r="C119" s="23" t="s">
        <v>2928</v>
      </c>
      <c r="D119" s="23" t="s">
        <v>2928</v>
      </c>
      <c r="E119" s="23"/>
      <c r="F119" s="24"/>
      <c r="G119" s="23"/>
      <c r="H119" s="23"/>
      <c r="I119" s="25"/>
    </row>
    <row r="120" spans="1:9" ht="252" x14ac:dyDescent="0.25">
      <c r="A120" s="22" t="s">
        <v>1554</v>
      </c>
      <c r="B120" s="23" t="s">
        <v>1556</v>
      </c>
      <c r="C120" s="23" t="s">
        <v>1558</v>
      </c>
      <c r="D120" s="23" t="s">
        <v>2913</v>
      </c>
      <c r="E120" s="23" t="s">
        <v>3169</v>
      </c>
      <c r="F120" s="24"/>
      <c r="G120" s="27" t="s">
        <v>3170</v>
      </c>
      <c r="H120" s="28" t="s">
        <v>3171</v>
      </c>
      <c r="I120" s="29" t="s">
        <v>2913</v>
      </c>
    </row>
    <row r="121" spans="1:9" ht="132" x14ac:dyDescent="0.25">
      <c r="A121" s="22" t="s">
        <v>2002</v>
      </c>
      <c r="B121" s="23" t="s">
        <v>2003</v>
      </c>
      <c r="C121" s="23" t="s">
        <v>2928</v>
      </c>
      <c r="D121" s="23" t="s">
        <v>2928</v>
      </c>
      <c r="E121" s="23"/>
      <c r="F121" s="24"/>
      <c r="G121" s="23"/>
      <c r="H121" s="23"/>
      <c r="I121" s="25"/>
    </row>
    <row r="122" spans="1:9" x14ac:dyDescent="0.25">
      <c r="A122" s="22" t="s">
        <v>1676</v>
      </c>
      <c r="B122" s="23" t="s">
        <v>1676</v>
      </c>
      <c r="C122" s="23" t="s">
        <v>2928</v>
      </c>
      <c r="D122" s="23" t="s">
        <v>2928</v>
      </c>
      <c r="E122" s="23"/>
      <c r="F122" s="24"/>
      <c r="G122" s="23"/>
      <c r="H122" s="23"/>
      <c r="I122" s="25"/>
    </row>
    <row r="123" spans="1:9" ht="60" x14ac:dyDescent="0.25">
      <c r="A123" s="22" t="s">
        <v>1492</v>
      </c>
      <c r="B123" s="23" t="s">
        <v>1494</v>
      </c>
      <c r="C123" s="23" t="s">
        <v>1496</v>
      </c>
      <c r="D123" s="23" t="s">
        <v>2913</v>
      </c>
      <c r="E123" s="23" t="s">
        <v>3172</v>
      </c>
      <c r="F123" s="24"/>
      <c r="G123" s="27" t="s">
        <v>3174</v>
      </c>
      <c r="H123" s="28" t="s">
        <v>3175</v>
      </c>
      <c r="I123" s="29" t="s">
        <v>2913</v>
      </c>
    </row>
    <row r="124" spans="1:9" ht="288" x14ac:dyDescent="0.25">
      <c r="A124" s="22" t="s">
        <v>315</v>
      </c>
      <c r="B124" s="23" t="s">
        <v>317</v>
      </c>
      <c r="C124" s="23" t="s">
        <v>319</v>
      </c>
      <c r="D124" s="23" t="s">
        <v>2913</v>
      </c>
      <c r="E124" s="23" t="s">
        <v>3173</v>
      </c>
      <c r="F124" s="24"/>
      <c r="G124" s="27" t="s">
        <v>3177</v>
      </c>
      <c r="H124" s="28" t="s">
        <v>3178</v>
      </c>
      <c r="I124" s="29" t="s">
        <v>2913</v>
      </c>
    </row>
    <row r="125" spans="1:9" ht="48" x14ac:dyDescent="0.25">
      <c r="A125" s="22" t="s">
        <v>322</v>
      </c>
      <c r="B125" s="23" t="s">
        <v>324</v>
      </c>
      <c r="C125" s="23" t="s">
        <v>326</v>
      </c>
      <c r="D125" s="23" t="s">
        <v>2913</v>
      </c>
      <c r="E125" s="23" t="s">
        <v>3176</v>
      </c>
      <c r="F125" s="24"/>
      <c r="G125" s="27" t="s">
        <v>3180</v>
      </c>
      <c r="H125" s="28" t="s">
        <v>3181</v>
      </c>
      <c r="I125" s="29" t="s">
        <v>2913</v>
      </c>
    </row>
    <row r="126" spans="1:9" ht="228" x14ac:dyDescent="0.25">
      <c r="A126" s="22" t="s">
        <v>1447</v>
      </c>
      <c r="B126" s="23" t="s">
        <v>1449</v>
      </c>
      <c r="C126" s="23" t="s">
        <v>1451</v>
      </c>
      <c r="D126" s="23" t="s">
        <v>2913</v>
      </c>
      <c r="E126" s="23" t="s">
        <v>3179</v>
      </c>
      <c r="F126" s="24"/>
      <c r="G126" s="27" t="s">
        <v>3183</v>
      </c>
      <c r="H126" s="28" t="s">
        <v>3184</v>
      </c>
      <c r="I126" s="29" t="s">
        <v>2913</v>
      </c>
    </row>
    <row r="127" spans="1:9" ht="60" x14ac:dyDescent="0.25">
      <c r="A127" s="22" t="s">
        <v>1116</v>
      </c>
      <c r="B127" s="23" t="s">
        <v>1118</v>
      </c>
      <c r="C127" s="23" t="s">
        <v>1120</v>
      </c>
      <c r="D127" s="23" t="s">
        <v>2913</v>
      </c>
      <c r="E127" s="23" t="s">
        <v>3182</v>
      </c>
      <c r="F127" s="24" t="s">
        <v>2941</v>
      </c>
      <c r="G127" s="27" t="s">
        <v>3185</v>
      </c>
      <c r="H127" s="28" t="s">
        <v>3186</v>
      </c>
      <c r="I127" s="29" t="s">
        <v>2913</v>
      </c>
    </row>
    <row r="128" spans="1:9" ht="36" x14ac:dyDescent="0.25">
      <c r="A128" s="22" t="s">
        <v>2014</v>
      </c>
      <c r="B128" s="23" t="s">
        <v>1676</v>
      </c>
      <c r="C128" s="23" t="s">
        <v>2928</v>
      </c>
      <c r="D128" s="23" t="s">
        <v>2928</v>
      </c>
      <c r="E128" s="23"/>
      <c r="F128" s="24"/>
      <c r="G128" s="23"/>
      <c r="H128" s="23"/>
      <c r="I128" s="25"/>
    </row>
    <row r="129" spans="1:9" x14ac:dyDescent="0.25">
      <c r="A129" s="22" t="s">
        <v>1676</v>
      </c>
      <c r="B129" s="23" t="s">
        <v>1676</v>
      </c>
      <c r="C129" s="23" t="s">
        <v>2928</v>
      </c>
      <c r="D129" s="23" t="s">
        <v>2928</v>
      </c>
      <c r="E129" s="23"/>
      <c r="F129" s="24"/>
      <c r="G129" s="23"/>
      <c r="H129" s="23"/>
      <c r="I129" s="25"/>
    </row>
    <row r="130" spans="1:9" ht="120" x14ac:dyDescent="0.25">
      <c r="A130" s="22" t="s">
        <v>1384</v>
      </c>
      <c r="B130" s="23" t="s">
        <v>1386</v>
      </c>
      <c r="C130" s="23" t="s">
        <v>1388</v>
      </c>
      <c r="D130" s="23" t="s">
        <v>2913</v>
      </c>
      <c r="E130" s="23" t="s">
        <v>3187</v>
      </c>
      <c r="F130" s="24"/>
      <c r="G130" s="27" t="s">
        <v>3189</v>
      </c>
      <c r="H130" s="28" t="s">
        <v>3190</v>
      </c>
      <c r="I130" s="29" t="s">
        <v>2913</v>
      </c>
    </row>
    <row r="131" spans="1:9" ht="204" x14ac:dyDescent="0.25">
      <c r="A131" s="22" t="s">
        <v>340</v>
      </c>
      <c r="B131" s="23" t="s">
        <v>342</v>
      </c>
      <c r="C131" s="23" t="s">
        <v>344</v>
      </c>
      <c r="D131" s="23" t="s">
        <v>2913</v>
      </c>
      <c r="E131" s="23" t="s">
        <v>3188</v>
      </c>
      <c r="F131" s="24"/>
      <c r="G131" s="27" t="s">
        <v>3191</v>
      </c>
      <c r="H131" s="28" t="s">
        <v>3192</v>
      </c>
      <c r="I131" s="29" t="s">
        <v>2913</v>
      </c>
    </row>
    <row r="132" spans="1:9" ht="48" x14ac:dyDescent="0.25">
      <c r="A132" s="22" t="s">
        <v>2029</v>
      </c>
      <c r="B132" s="23" t="s">
        <v>1676</v>
      </c>
      <c r="C132" s="23" t="s">
        <v>2928</v>
      </c>
      <c r="D132" s="23" t="s">
        <v>2928</v>
      </c>
      <c r="E132" s="23"/>
      <c r="F132" s="24"/>
      <c r="G132" s="23"/>
      <c r="H132" s="23"/>
      <c r="I132" s="25"/>
    </row>
    <row r="133" spans="1:9" x14ac:dyDescent="0.25">
      <c r="A133" s="22" t="s">
        <v>1676</v>
      </c>
      <c r="B133" s="23" t="s">
        <v>1676</v>
      </c>
      <c r="C133" s="23" t="s">
        <v>2928</v>
      </c>
      <c r="D133" s="23" t="s">
        <v>2928</v>
      </c>
      <c r="E133" s="23"/>
      <c r="F133" s="24"/>
      <c r="G133" s="23"/>
      <c r="H133" s="23"/>
      <c r="I133" s="25"/>
    </row>
    <row r="134" spans="1:9" ht="276" x14ac:dyDescent="0.25">
      <c r="A134" s="22" t="s">
        <v>374</v>
      </c>
      <c r="B134" s="23" t="s">
        <v>376</v>
      </c>
      <c r="C134" s="23" t="s">
        <v>378</v>
      </c>
      <c r="D134" s="23" t="s">
        <v>2913</v>
      </c>
      <c r="E134" s="23" t="s">
        <v>3193</v>
      </c>
      <c r="F134" s="24"/>
      <c r="G134" s="27" t="s">
        <v>3194</v>
      </c>
      <c r="H134" s="28" t="s">
        <v>3195</v>
      </c>
      <c r="I134" s="29" t="s">
        <v>2913</v>
      </c>
    </row>
    <row r="135" spans="1:9" ht="36" x14ac:dyDescent="0.25">
      <c r="A135" s="22" t="s">
        <v>2044</v>
      </c>
      <c r="B135" s="23" t="s">
        <v>1676</v>
      </c>
      <c r="C135" s="23" t="s">
        <v>2928</v>
      </c>
      <c r="D135" s="23" t="s">
        <v>2928</v>
      </c>
      <c r="E135" s="23"/>
      <c r="F135" s="24"/>
      <c r="G135" s="23"/>
      <c r="H135" s="23"/>
      <c r="I135" s="25"/>
    </row>
    <row r="136" spans="1:9" x14ac:dyDescent="0.25">
      <c r="A136" s="22" t="s">
        <v>1676</v>
      </c>
      <c r="B136" s="23" t="s">
        <v>1676</v>
      </c>
      <c r="C136" s="23" t="s">
        <v>2928</v>
      </c>
      <c r="D136" s="23" t="s">
        <v>2928</v>
      </c>
      <c r="E136" s="23"/>
      <c r="F136" s="24"/>
      <c r="G136" s="23"/>
      <c r="H136" s="23"/>
      <c r="I136" s="25"/>
    </row>
    <row r="137" spans="1:9" ht="96" x14ac:dyDescent="0.25">
      <c r="A137" s="22" t="s">
        <v>381</v>
      </c>
      <c r="B137" s="23" t="s">
        <v>383</v>
      </c>
      <c r="C137" s="23" t="s">
        <v>385</v>
      </c>
      <c r="D137" s="23" t="s">
        <v>2913</v>
      </c>
      <c r="E137" s="23" t="s">
        <v>3196</v>
      </c>
      <c r="F137" s="24" t="s">
        <v>2986</v>
      </c>
      <c r="G137" s="27" t="s">
        <v>3198</v>
      </c>
      <c r="H137" s="28" t="s">
        <v>3199</v>
      </c>
      <c r="I137" s="42" t="s">
        <v>2913</v>
      </c>
    </row>
    <row r="138" spans="1:9" ht="60" x14ac:dyDescent="0.25">
      <c r="A138" s="22" t="s">
        <v>420</v>
      </c>
      <c r="B138" s="23" t="s">
        <v>422</v>
      </c>
      <c r="C138" s="23" t="s">
        <v>424</v>
      </c>
      <c r="D138" s="23" t="s">
        <v>2913</v>
      </c>
      <c r="E138" s="23" t="s">
        <v>3197</v>
      </c>
      <c r="F138" s="24" t="s">
        <v>2986</v>
      </c>
      <c r="G138" s="27" t="s">
        <v>3200</v>
      </c>
      <c r="H138" s="28" t="s">
        <v>3201</v>
      </c>
      <c r="I138" s="42" t="s">
        <v>2913</v>
      </c>
    </row>
    <row r="139" spans="1:9" ht="96" x14ac:dyDescent="0.25">
      <c r="A139" s="22" t="s">
        <v>2059</v>
      </c>
      <c r="B139" s="23" t="s">
        <v>1676</v>
      </c>
      <c r="C139" s="23" t="s">
        <v>2928</v>
      </c>
      <c r="D139" s="23" t="s">
        <v>2928</v>
      </c>
      <c r="E139" s="23"/>
      <c r="F139" s="24"/>
      <c r="G139" s="23"/>
      <c r="H139" s="23"/>
      <c r="I139" s="25"/>
    </row>
    <row r="140" spans="1:9" x14ac:dyDescent="0.25">
      <c r="A140" s="22" t="s">
        <v>1676</v>
      </c>
      <c r="B140" s="23" t="s">
        <v>1676</v>
      </c>
      <c r="C140" s="23" t="s">
        <v>2928</v>
      </c>
      <c r="D140" s="23" t="s">
        <v>2928</v>
      </c>
      <c r="E140" s="23"/>
      <c r="F140" s="24"/>
      <c r="G140" s="23"/>
      <c r="H140" s="23"/>
      <c r="I140" s="25"/>
    </row>
    <row r="141" spans="1:9" ht="336" x14ac:dyDescent="0.25">
      <c r="A141" s="22" t="s">
        <v>473</v>
      </c>
      <c r="B141" s="35" t="s">
        <v>475</v>
      </c>
      <c r="C141" s="35" t="s">
        <v>477</v>
      </c>
      <c r="D141" s="35" t="s">
        <v>2913</v>
      </c>
      <c r="E141" s="23" t="s">
        <v>3202</v>
      </c>
      <c r="F141" s="24" t="s">
        <v>2941</v>
      </c>
      <c r="G141" s="27" t="s">
        <v>3204</v>
      </c>
      <c r="H141" s="28" t="s">
        <v>3205</v>
      </c>
      <c r="I141" s="42" t="s">
        <v>2913</v>
      </c>
    </row>
    <row r="142" spans="1:9" ht="60" x14ac:dyDescent="0.25">
      <c r="A142" s="22" t="s">
        <v>1008</v>
      </c>
      <c r="B142" s="23" t="s">
        <v>1010</v>
      </c>
      <c r="C142" s="23" t="s">
        <v>1012</v>
      </c>
      <c r="D142" s="23" t="s">
        <v>2913</v>
      </c>
      <c r="E142" s="23" t="s">
        <v>3203</v>
      </c>
      <c r="F142" s="24"/>
      <c r="G142" s="27" t="s">
        <v>3207</v>
      </c>
      <c r="H142" s="28" t="s">
        <v>3208</v>
      </c>
      <c r="I142" s="42" t="s">
        <v>2913</v>
      </c>
    </row>
    <row r="143" spans="1:9" ht="60" x14ac:dyDescent="0.25">
      <c r="A143" s="22" t="s">
        <v>1257</v>
      </c>
      <c r="B143" s="35" t="s">
        <v>1259</v>
      </c>
      <c r="C143" s="35" t="s">
        <v>1261</v>
      </c>
      <c r="D143" s="35" t="s">
        <v>2913</v>
      </c>
      <c r="E143" s="23" t="s">
        <v>3206</v>
      </c>
      <c r="F143" s="24" t="s">
        <v>2941</v>
      </c>
      <c r="G143" s="27" t="s">
        <v>3209</v>
      </c>
      <c r="H143" s="28" t="s">
        <v>3210</v>
      </c>
      <c r="I143" s="42" t="s">
        <v>2913</v>
      </c>
    </row>
    <row r="144" spans="1:9" ht="156" x14ac:dyDescent="0.25">
      <c r="A144" s="22" t="s">
        <v>2070</v>
      </c>
      <c r="B144" s="23" t="s">
        <v>1676</v>
      </c>
      <c r="C144" s="23" t="s">
        <v>2928</v>
      </c>
      <c r="D144" s="23" t="s">
        <v>2928</v>
      </c>
      <c r="E144" s="23"/>
      <c r="F144" s="24"/>
      <c r="G144" s="23"/>
      <c r="H144" s="23"/>
      <c r="I144" s="25"/>
    </row>
    <row r="145" spans="1:9" ht="36" x14ac:dyDescent="0.25">
      <c r="A145" s="22" t="s">
        <v>2464</v>
      </c>
      <c r="B145" s="23" t="s">
        <v>2465</v>
      </c>
      <c r="C145" s="23" t="s">
        <v>2928</v>
      </c>
      <c r="D145" s="23" t="s">
        <v>2928</v>
      </c>
      <c r="E145" s="23"/>
      <c r="F145" s="24"/>
      <c r="G145" s="23"/>
      <c r="H145" s="23"/>
      <c r="I145" s="25"/>
    </row>
    <row r="146" spans="1:9" ht="228" x14ac:dyDescent="0.25">
      <c r="A146" s="22" t="s">
        <v>1251</v>
      </c>
      <c r="B146" s="23" t="s">
        <v>1253</v>
      </c>
      <c r="C146" s="23" t="s">
        <v>1255</v>
      </c>
      <c r="D146" s="23" t="s">
        <v>2913</v>
      </c>
      <c r="E146" s="23" t="s">
        <v>3211</v>
      </c>
      <c r="F146" s="24"/>
      <c r="G146" s="31" t="s">
        <v>3213</v>
      </c>
      <c r="H146" s="32" t="s">
        <v>3214</v>
      </c>
      <c r="I146" s="33" t="s">
        <v>2913</v>
      </c>
    </row>
    <row r="147" spans="1:9" ht="48" x14ac:dyDescent="0.25">
      <c r="A147" s="22" t="s">
        <v>1245</v>
      </c>
      <c r="B147" s="23" t="s">
        <v>1247</v>
      </c>
      <c r="C147" s="23" t="s">
        <v>1249</v>
      </c>
      <c r="D147" s="23" t="s">
        <v>2913</v>
      </c>
      <c r="E147" s="23" t="s">
        <v>3212</v>
      </c>
      <c r="F147" s="24"/>
      <c r="G147" s="31" t="s">
        <v>3216</v>
      </c>
      <c r="H147" s="32" t="s">
        <v>3217</v>
      </c>
      <c r="I147" s="33" t="s">
        <v>2913</v>
      </c>
    </row>
    <row r="148" spans="1:9" ht="36" x14ac:dyDescent="0.25">
      <c r="A148" s="22" t="s">
        <v>1480</v>
      </c>
      <c r="B148" s="23" t="s">
        <v>1482</v>
      </c>
      <c r="C148" s="23" t="s">
        <v>1484</v>
      </c>
      <c r="D148" s="23" t="s">
        <v>2913</v>
      </c>
      <c r="E148" s="23" t="s">
        <v>3215</v>
      </c>
      <c r="F148" s="24"/>
      <c r="G148" s="31" t="s">
        <v>3219</v>
      </c>
      <c r="H148" s="32" t="s">
        <v>3220</v>
      </c>
      <c r="I148" s="33" t="s">
        <v>2913</v>
      </c>
    </row>
    <row r="149" spans="1:9" ht="48" x14ac:dyDescent="0.25">
      <c r="A149" s="22" t="s">
        <v>1226</v>
      </c>
      <c r="B149" s="23" t="s">
        <v>1228</v>
      </c>
      <c r="C149" s="23" t="s">
        <v>1230</v>
      </c>
      <c r="D149" s="23" t="s">
        <v>2913</v>
      </c>
      <c r="E149" s="23" t="s">
        <v>3218</v>
      </c>
      <c r="F149" s="24"/>
      <c r="G149" s="31" t="s">
        <v>3222</v>
      </c>
      <c r="H149" s="32" t="s">
        <v>3223</v>
      </c>
      <c r="I149" s="33" t="s">
        <v>2915</v>
      </c>
    </row>
    <row r="150" spans="1:9" ht="108" x14ac:dyDescent="0.25">
      <c r="A150" s="22" t="s">
        <v>1233</v>
      </c>
      <c r="B150" s="35" t="s">
        <v>1235</v>
      </c>
      <c r="C150" s="35" t="s">
        <v>1237</v>
      </c>
      <c r="D150" s="35" t="s">
        <v>2913</v>
      </c>
      <c r="E150" s="35" t="s">
        <v>3221</v>
      </c>
      <c r="F150" s="36"/>
      <c r="G150" s="35"/>
      <c r="H150" s="35"/>
      <c r="I150" s="43"/>
    </row>
    <row r="151" spans="1:9" ht="36" x14ac:dyDescent="0.25">
      <c r="A151" s="22" t="s">
        <v>2468</v>
      </c>
      <c r="B151" s="23" t="s">
        <v>1676</v>
      </c>
      <c r="C151" s="23" t="s">
        <v>2928</v>
      </c>
      <c r="D151" s="23" t="s">
        <v>2928</v>
      </c>
      <c r="E151" s="23"/>
      <c r="F151" s="24"/>
      <c r="G151" s="23"/>
      <c r="H151" s="23"/>
      <c r="I151" s="25"/>
    </row>
    <row r="152" spans="1:9" ht="60" x14ac:dyDescent="0.25">
      <c r="A152" s="22" t="s">
        <v>1239</v>
      </c>
      <c r="B152" s="23" t="s">
        <v>1241</v>
      </c>
      <c r="C152" s="23" t="s">
        <v>1243</v>
      </c>
      <c r="D152" s="23" t="s">
        <v>2915</v>
      </c>
      <c r="E152" s="23" t="s">
        <v>3224</v>
      </c>
      <c r="F152" s="24"/>
      <c r="G152" s="31" t="s">
        <v>3226</v>
      </c>
      <c r="H152" s="32" t="s">
        <v>3227</v>
      </c>
      <c r="I152" s="33" t="s">
        <v>2915</v>
      </c>
    </row>
    <row r="153" spans="1:9" ht="60" x14ac:dyDescent="0.25">
      <c r="A153" s="22" t="s">
        <v>1219</v>
      </c>
      <c r="B153" s="23" t="s">
        <v>1221</v>
      </c>
      <c r="C153" s="23" t="s">
        <v>1223</v>
      </c>
      <c r="D153" s="23" t="s">
        <v>2913</v>
      </c>
      <c r="E153" s="23" t="s">
        <v>3225</v>
      </c>
      <c r="F153" s="24"/>
      <c r="G153" s="31" t="s">
        <v>3228</v>
      </c>
      <c r="H153" s="32" t="s">
        <v>3229</v>
      </c>
      <c r="I153" s="33" t="s">
        <v>2913</v>
      </c>
    </row>
    <row r="154" spans="1:9" ht="36" x14ac:dyDescent="0.25">
      <c r="A154" s="22" t="s">
        <v>2471</v>
      </c>
      <c r="B154" s="23" t="s">
        <v>2472</v>
      </c>
      <c r="C154" s="23" t="s">
        <v>2928</v>
      </c>
      <c r="D154" s="23" t="s">
        <v>2928</v>
      </c>
      <c r="E154" s="23"/>
      <c r="F154" s="24"/>
      <c r="G154" s="23"/>
      <c r="H154" s="23"/>
      <c r="I154" s="25"/>
    </row>
    <row r="155" spans="1:9" ht="24" x14ac:dyDescent="0.25">
      <c r="A155" s="22" t="s">
        <v>1204</v>
      </c>
      <c r="B155" s="23" t="s">
        <v>1206</v>
      </c>
      <c r="C155" s="23" t="s">
        <v>1208</v>
      </c>
      <c r="D155" s="23" t="s">
        <v>2913</v>
      </c>
      <c r="E155" s="23" t="s">
        <v>3230</v>
      </c>
      <c r="F155" s="24"/>
      <c r="G155" s="31" t="s">
        <v>3232</v>
      </c>
      <c r="H155" s="32" t="s">
        <v>3233</v>
      </c>
      <c r="I155" s="33" t="s">
        <v>2913</v>
      </c>
    </row>
    <row r="156" spans="1:9" ht="60" x14ac:dyDescent="0.25">
      <c r="A156" s="22" t="s">
        <v>1263</v>
      </c>
      <c r="B156" s="23" t="s">
        <v>1265</v>
      </c>
      <c r="C156" s="23" t="s">
        <v>1267</v>
      </c>
      <c r="D156" s="23" t="s">
        <v>2913</v>
      </c>
      <c r="E156" s="23" t="s">
        <v>3231</v>
      </c>
      <c r="F156" s="24"/>
      <c r="G156" s="31" t="s">
        <v>3234</v>
      </c>
      <c r="H156" s="32" t="s">
        <v>3235</v>
      </c>
      <c r="I156" s="33" t="s">
        <v>2913</v>
      </c>
    </row>
    <row r="157" spans="1:9" ht="60" x14ac:dyDescent="0.25">
      <c r="A157" s="22" t="s">
        <v>2081</v>
      </c>
      <c r="B157" s="23" t="s">
        <v>2082</v>
      </c>
      <c r="C157" s="23" t="s">
        <v>2928</v>
      </c>
      <c r="D157" s="23" t="s">
        <v>2928</v>
      </c>
      <c r="E157" s="23"/>
      <c r="F157" s="24"/>
      <c r="G157" s="23"/>
      <c r="H157" s="23"/>
      <c r="I157" s="25"/>
    </row>
    <row r="158" spans="1:9" ht="48" x14ac:dyDescent="0.25">
      <c r="A158" s="22" t="s">
        <v>2475</v>
      </c>
      <c r="B158" s="23" t="s">
        <v>1676</v>
      </c>
      <c r="C158" s="23" t="s">
        <v>2928</v>
      </c>
      <c r="D158" s="23" t="s">
        <v>2928</v>
      </c>
      <c r="E158" s="23"/>
      <c r="F158" s="24"/>
      <c r="G158" s="23"/>
      <c r="H158" s="23"/>
      <c r="I158" s="25"/>
    </row>
    <row r="159" spans="1:9" ht="48" x14ac:dyDescent="0.25">
      <c r="A159" s="22" t="s">
        <v>1611</v>
      </c>
      <c r="B159" s="23" t="s">
        <v>1613</v>
      </c>
      <c r="C159" s="23" t="s">
        <v>1615</v>
      </c>
      <c r="D159" s="23" t="s">
        <v>2913</v>
      </c>
      <c r="E159" s="23" t="s">
        <v>3236</v>
      </c>
      <c r="F159" s="24"/>
      <c r="G159" s="31" t="s">
        <v>3239</v>
      </c>
      <c r="H159" s="32" t="s">
        <v>3240</v>
      </c>
      <c r="I159" s="33" t="s">
        <v>2913</v>
      </c>
    </row>
    <row r="160" spans="1:9" ht="120" x14ac:dyDescent="0.25">
      <c r="A160" s="22" t="s">
        <v>1192</v>
      </c>
      <c r="B160" s="23" t="s">
        <v>1194</v>
      </c>
      <c r="C160" s="23" t="s">
        <v>1196</v>
      </c>
      <c r="D160" s="23" t="s">
        <v>2913</v>
      </c>
      <c r="E160" s="23" t="s">
        <v>3237</v>
      </c>
      <c r="F160" s="36" t="s">
        <v>3238</v>
      </c>
      <c r="G160" s="31" t="s">
        <v>3241</v>
      </c>
      <c r="H160" s="32" t="s">
        <v>3242</v>
      </c>
      <c r="I160" s="33" t="s">
        <v>2913</v>
      </c>
    </row>
    <row r="161" spans="1:9" ht="84" x14ac:dyDescent="0.25">
      <c r="A161" s="22" t="s">
        <v>1623</v>
      </c>
      <c r="B161" s="35" t="s">
        <v>1625</v>
      </c>
      <c r="C161" s="35" t="s">
        <v>1627</v>
      </c>
      <c r="D161" s="35" t="s">
        <v>2913</v>
      </c>
      <c r="E161" s="35" t="s">
        <v>3221</v>
      </c>
      <c r="F161" s="36" t="s">
        <v>3238</v>
      </c>
      <c r="G161" s="40"/>
      <c r="H161" s="44"/>
      <c r="I161" s="38"/>
    </row>
    <row r="162" spans="1:9" ht="72" x14ac:dyDescent="0.25">
      <c r="A162" s="22" t="s">
        <v>1617</v>
      </c>
      <c r="B162" s="23" t="s">
        <v>1619</v>
      </c>
      <c r="C162" s="23" t="s">
        <v>1621</v>
      </c>
      <c r="D162" s="23" t="s">
        <v>2913</v>
      </c>
      <c r="E162" s="23" t="s">
        <v>3243</v>
      </c>
      <c r="F162" s="24"/>
      <c r="G162" s="31" t="s">
        <v>3245</v>
      </c>
      <c r="H162" s="32" t="s">
        <v>3246</v>
      </c>
      <c r="I162" s="33" t="s">
        <v>2913</v>
      </c>
    </row>
    <row r="163" spans="1:9" ht="60" x14ac:dyDescent="0.25">
      <c r="A163" s="22" t="s">
        <v>1174</v>
      </c>
      <c r="B163" s="23" t="s">
        <v>1176</v>
      </c>
      <c r="C163" s="23" t="s">
        <v>1178</v>
      </c>
      <c r="D163" s="23" t="s">
        <v>2913</v>
      </c>
      <c r="E163" s="23" t="s">
        <v>3244</v>
      </c>
      <c r="F163" s="24"/>
      <c r="G163" s="31" t="s">
        <v>3248</v>
      </c>
      <c r="H163" s="32" t="s">
        <v>3249</v>
      </c>
      <c r="I163" s="33" t="s">
        <v>2913</v>
      </c>
    </row>
    <row r="164" spans="1:9" ht="60" x14ac:dyDescent="0.25">
      <c r="A164" s="22" t="s">
        <v>1186</v>
      </c>
      <c r="B164" s="23" t="s">
        <v>1188</v>
      </c>
      <c r="C164" s="23" t="s">
        <v>1190</v>
      </c>
      <c r="D164" s="23" t="s">
        <v>2913</v>
      </c>
      <c r="E164" s="23" t="s">
        <v>3247</v>
      </c>
      <c r="F164" s="24"/>
      <c r="G164" s="31" t="s">
        <v>3251</v>
      </c>
      <c r="H164" s="32" t="s">
        <v>3252</v>
      </c>
      <c r="I164" s="33" t="s">
        <v>2913</v>
      </c>
    </row>
    <row r="165" spans="1:9" ht="156" x14ac:dyDescent="0.25">
      <c r="A165" s="22" t="s">
        <v>1180</v>
      </c>
      <c r="B165" s="23" t="s">
        <v>1182</v>
      </c>
      <c r="C165" s="23" t="s">
        <v>1184</v>
      </c>
      <c r="D165" s="23" t="s">
        <v>2913</v>
      </c>
      <c r="E165" s="23" t="s">
        <v>3250</v>
      </c>
      <c r="F165" s="24"/>
      <c r="G165" s="31" t="s">
        <v>3254</v>
      </c>
      <c r="H165" s="32" t="s">
        <v>3255</v>
      </c>
      <c r="I165" s="33" t="s">
        <v>2913</v>
      </c>
    </row>
    <row r="166" spans="1:9" ht="132" x14ac:dyDescent="0.25">
      <c r="A166" s="22" t="s">
        <v>1135</v>
      </c>
      <c r="B166" s="23" t="s">
        <v>1137</v>
      </c>
      <c r="C166" s="23" t="s">
        <v>1139</v>
      </c>
      <c r="D166" s="23" t="s">
        <v>2913</v>
      </c>
      <c r="E166" s="23" t="s">
        <v>3253</v>
      </c>
      <c r="F166" s="24" t="s">
        <v>2986</v>
      </c>
      <c r="G166" s="31" t="s">
        <v>3257</v>
      </c>
      <c r="H166" s="32" t="s">
        <v>3258</v>
      </c>
      <c r="I166" s="33" t="s">
        <v>2913</v>
      </c>
    </row>
    <row r="167" spans="1:9" ht="156" x14ac:dyDescent="0.25">
      <c r="A167" s="22" t="s">
        <v>1423</v>
      </c>
      <c r="B167" s="23" t="s">
        <v>1425</v>
      </c>
      <c r="C167" s="23" t="s">
        <v>1427</v>
      </c>
      <c r="D167" s="23" t="s">
        <v>2913</v>
      </c>
      <c r="E167" s="23" t="s">
        <v>3256</v>
      </c>
      <c r="F167" s="24"/>
      <c r="G167" s="31" t="s">
        <v>3259</v>
      </c>
      <c r="H167" s="32" t="s">
        <v>3260</v>
      </c>
      <c r="I167" s="33" t="s">
        <v>2913</v>
      </c>
    </row>
    <row r="168" spans="1:9" ht="48" x14ac:dyDescent="0.25">
      <c r="A168" s="22" t="s">
        <v>2478</v>
      </c>
      <c r="B168" s="23" t="s">
        <v>1676</v>
      </c>
      <c r="C168" s="23" t="s">
        <v>2928</v>
      </c>
      <c r="D168" s="23" t="s">
        <v>2928</v>
      </c>
      <c r="E168" s="23"/>
      <c r="F168" s="24"/>
      <c r="G168" s="23"/>
      <c r="H168" s="23"/>
      <c r="I168" s="25"/>
    </row>
    <row r="169" spans="1:9" ht="96" x14ac:dyDescent="0.25">
      <c r="A169" s="22" t="s">
        <v>1568</v>
      </c>
      <c r="B169" s="23" t="s">
        <v>1570</v>
      </c>
      <c r="C169" s="23" t="s">
        <v>1572</v>
      </c>
      <c r="D169" s="23" t="s">
        <v>2913</v>
      </c>
      <c r="E169" s="23" t="s">
        <v>3261</v>
      </c>
      <c r="F169" s="24"/>
      <c r="G169" s="31" t="s">
        <v>3263</v>
      </c>
      <c r="H169" s="32" t="s">
        <v>3264</v>
      </c>
      <c r="I169" s="33" t="s">
        <v>2913</v>
      </c>
    </row>
    <row r="170" spans="1:9" ht="108" x14ac:dyDescent="0.25">
      <c r="A170" s="22" t="s">
        <v>1575</v>
      </c>
      <c r="B170" s="23" t="s">
        <v>1577</v>
      </c>
      <c r="C170" s="23" t="s">
        <v>1579</v>
      </c>
      <c r="D170" s="23" t="s">
        <v>2913</v>
      </c>
      <c r="E170" s="23" t="s">
        <v>3262</v>
      </c>
      <c r="F170" s="24"/>
      <c r="G170" s="31" t="s">
        <v>3265</v>
      </c>
      <c r="H170" s="32" t="s">
        <v>3266</v>
      </c>
      <c r="I170" s="33" t="s">
        <v>2913</v>
      </c>
    </row>
    <row r="171" spans="1:9" ht="48" x14ac:dyDescent="0.25">
      <c r="A171" s="22" t="s">
        <v>2481</v>
      </c>
      <c r="B171" s="23" t="s">
        <v>1676</v>
      </c>
      <c r="C171" s="23" t="s">
        <v>2928</v>
      </c>
      <c r="D171" s="23" t="s">
        <v>2928</v>
      </c>
      <c r="E171" s="23"/>
      <c r="F171" s="24"/>
      <c r="G171" s="23"/>
      <c r="H171" s="23"/>
      <c r="I171" s="25"/>
    </row>
    <row r="172" spans="1:9" ht="36" x14ac:dyDescent="0.25">
      <c r="A172" s="22" t="s">
        <v>1409</v>
      </c>
      <c r="B172" s="23" t="s">
        <v>1411</v>
      </c>
      <c r="C172" s="23" t="s">
        <v>1413</v>
      </c>
      <c r="D172" s="23" t="s">
        <v>2915</v>
      </c>
      <c r="E172" s="23" t="s">
        <v>3267</v>
      </c>
      <c r="F172" s="24"/>
      <c r="G172" s="31" t="s">
        <v>3268</v>
      </c>
      <c r="H172" s="32" t="s">
        <v>3269</v>
      </c>
      <c r="I172" s="33" t="s">
        <v>2913</v>
      </c>
    </row>
    <row r="173" spans="1:9" ht="120" x14ac:dyDescent="0.25">
      <c r="A173" s="22" t="s">
        <v>2089</v>
      </c>
      <c r="B173" s="23" t="s">
        <v>2090</v>
      </c>
      <c r="C173" s="23" t="s">
        <v>2928</v>
      </c>
      <c r="D173" s="23" t="s">
        <v>2928</v>
      </c>
      <c r="E173" s="23"/>
      <c r="F173" s="24"/>
      <c r="G173" s="23"/>
      <c r="H173" s="23"/>
      <c r="I173" s="25"/>
    </row>
    <row r="174" spans="1:9" ht="36" x14ac:dyDescent="0.25">
      <c r="A174" s="22" t="s">
        <v>2488</v>
      </c>
      <c r="B174" s="23" t="s">
        <v>1676</v>
      </c>
      <c r="C174" s="23" t="s">
        <v>2928</v>
      </c>
      <c r="D174" s="23" t="s">
        <v>2928</v>
      </c>
      <c r="E174" s="23"/>
      <c r="F174" s="24"/>
      <c r="G174" s="23"/>
      <c r="H174" s="23"/>
      <c r="I174" s="25"/>
    </row>
    <row r="175" spans="1:9" ht="60" x14ac:dyDescent="0.25">
      <c r="A175" s="22" t="s">
        <v>1149</v>
      </c>
      <c r="B175" s="23" t="s">
        <v>1151</v>
      </c>
      <c r="C175" s="23" t="s">
        <v>1153</v>
      </c>
      <c r="D175" s="23" t="s">
        <v>2913</v>
      </c>
      <c r="E175" s="23" t="s">
        <v>3270</v>
      </c>
      <c r="F175" s="24"/>
      <c r="G175" s="31" t="s">
        <v>3272</v>
      </c>
      <c r="H175" s="32" t="s">
        <v>3273</v>
      </c>
      <c r="I175" s="33" t="s">
        <v>2913</v>
      </c>
    </row>
    <row r="176" spans="1:9" ht="60" x14ac:dyDescent="0.25">
      <c r="A176" s="22" t="s">
        <v>1168</v>
      </c>
      <c r="B176" s="23" t="s">
        <v>1170</v>
      </c>
      <c r="C176" s="23" t="s">
        <v>1172</v>
      </c>
      <c r="D176" s="23" t="s">
        <v>2913</v>
      </c>
      <c r="E176" s="23" t="s">
        <v>3271</v>
      </c>
      <c r="F176" s="24"/>
      <c r="G176" s="31" t="s">
        <v>3275</v>
      </c>
      <c r="H176" s="32" t="s">
        <v>3276</v>
      </c>
      <c r="I176" s="33" t="s">
        <v>2913</v>
      </c>
    </row>
    <row r="177" spans="1:9" ht="36" x14ac:dyDescent="0.25">
      <c r="A177" s="22" t="s">
        <v>1155</v>
      </c>
      <c r="B177" s="23" t="s">
        <v>1157</v>
      </c>
      <c r="C177" s="23" t="s">
        <v>1159</v>
      </c>
      <c r="D177" s="23" t="s">
        <v>2913</v>
      </c>
      <c r="E177" s="23" t="s">
        <v>3274</v>
      </c>
      <c r="F177" s="24"/>
      <c r="G177" s="31" t="s">
        <v>3278</v>
      </c>
      <c r="H177" s="32" t="s">
        <v>3279</v>
      </c>
      <c r="I177" s="33" t="s">
        <v>2913</v>
      </c>
    </row>
    <row r="178" spans="1:9" ht="48" x14ac:dyDescent="0.25">
      <c r="A178" s="22" t="s">
        <v>1212</v>
      </c>
      <c r="B178" s="23" t="s">
        <v>1214</v>
      </c>
      <c r="C178" s="23" t="s">
        <v>1216</v>
      </c>
      <c r="D178" s="23" t="s">
        <v>2914</v>
      </c>
      <c r="E178" s="23" t="s">
        <v>3277</v>
      </c>
      <c r="F178" s="24"/>
      <c r="G178" s="31" t="s">
        <v>3281</v>
      </c>
      <c r="H178" s="32" t="s">
        <v>3282</v>
      </c>
      <c r="I178" s="33" t="s">
        <v>2914</v>
      </c>
    </row>
    <row r="179" spans="1:9" ht="336" x14ac:dyDescent="0.25">
      <c r="A179" s="22" t="s">
        <v>965</v>
      </c>
      <c r="B179" s="23" t="s">
        <v>967</v>
      </c>
      <c r="C179" s="23" t="s">
        <v>969</v>
      </c>
      <c r="D179" s="23" t="s">
        <v>2913</v>
      </c>
      <c r="E179" s="23" t="s">
        <v>3280</v>
      </c>
      <c r="F179" s="24"/>
      <c r="G179" s="31" t="s">
        <v>3284</v>
      </c>
      <c r="H179" s="32" t="s">
        <v>3285</v>
      </c>
      <c r="I179" s="33" t="s">
        <v>2913</v>
      </c>
    </row>
    <row r="180" spans="1:9" ht="48" x14ac:dyDescent="0.25">
      <c r="A180" s="22" t="s">
        <v>1014</v>
      </c>
      <c r="B180" s="23" t="s">
        <v>1016</v>
      </c>
      <c r="C180" s="23" t="s">
        <v>1018</v>
      </c>
      <c r="D180" s="23" t="s">
        <v>2913</v>
      </c>
      <c r="E180" s="23" t="s">
        <v>3283</v>
      </c>
      <c r="F180" s="24"/>
      <c r="G180" s="31" t="s">
        <v>3286</v>
      </c>
      <c r="H180" s="32" t="s">
        <v>3287</v>
      </c>
      <c r="I180" s="33" t="s">
        <v>2913</v>
      </c>
    </row>
    <row r="181" spans="1:9" ht="48" x14ac:dyDescent="0.25">
      <c r="A181" s="22" t="s">
        <v>2499</v>
      </c>
      <c r="B181" s="23" t="s">
        <v>1676</v>
      </c>
      <c r="C181" s="23" t="s">
        <v>2928</v>
      </c>
      <c r="D181" s="23" t="s">
        <v>2928</v>
      </c>
      <c r="E181" s="23"/>
      <c r="F181" s="24"/>
      <c r="G181" s="23"/>
      <c r="H181" s="23"/>
      <c r="I181" s="25"/>
    </row>
    <row r="182" spans="1:9" ht="409.5" x14ac:dyDescent="0.25">
      <c r="A182" s="22" t="s">
        <v>972</v>
      </c>
      <c r="B182" s="23" t="s">
        <v>974</v>
      </c>
      <c r="C182" s="45" t="s">
        <v>976</v>
      </c>
      <c r="D182" s="23" t="s">
        <v>2913</v>
      </c>
      <c r="E182" s="23" t="s">
        <v>3288</v>
      </c>
      <c r="F182" s="24"/>
      <c r="G182" s="31" t="s">
        <v>3290</v>
      </c>
      <c r="H182" s="32" t="s">
        <v>3291</v>
      </c>
      <c r="I182" s="33" t="s">
        <v>2913</v>
      </c>
    </row>
    <row r="183" spans="1:9" ht="60" x14ac:dyDescent="0.25">
      <c r="A183" s="22" t="s">
        <v>978</v>
      </c>
      <c r="B183" s="23" t="s">
        <v>980</v>
      </c>
      <c r="C183" s="23" t="s">
        <v>982</v>
      </c>
      <c r="D183" s="23" t="s">
        <v>2913</v>
      </c>
      <c r="E183" s="23" t="s">
        <v>3289</v>
      </c>
      <c r="F183" s="24"/>
      <c r="G183" s="31" t="s">
        <v>3293</v>
      </c>
      <c r="H183" s="32" t="s">
        <v>3294</v>
      </c>
      <c r="I183" s="33" t="s">
        <v>2915</v>
      </c>
    </row>
    <row r="184" spans="1:9" ht="48" x14ac:dyDescent="0.25">
      <c r="A184" s="22" t="s">
        <v>984</v>
      </c>
      <c r="B184" s="23" t="s">
        <v>986</v>
      </c>
      <c r="C184" s="23" t="s">
        <v>988</v>
      </c>
      <c r="D184" s="23" t="s">
        <v>2913</v>
      </c>
      <c r="E184" s="23" t="s">
        <v>3292</v>
      </c>
      <c r="F184" s="24"/>
      <c r="G184" s="31" t="s">
        <v>3296</v>
      </c>
      <c r="H184" s="32" t="s">
        <v>3297</v>
      </c>
      <c r="I184" s="33" t="s">
        <v>2913</v>
      </c>
    </row>
    <row r="185" spans="1:9" ht="48" x14ac:dyDescent="0.25">
      <c r="A185" s="22" t="s">
        <v>996</v>
      </c>
      <c r="B185" s="23" t="s">
        <v>998</v>
      </c>
      <c r="C185" s="23" t="s">
        <v>1000</v>
      </c>
      <c r="D185" s="23" t="s">
        <v>2913</v>
      </c>
      <c r="E185" s="23" t="s">
        <v>3295</v>
      </c>
      <c r="F185" s="24"/>
      <c r="G185" s="31" t="s">
        <v>3299</v>
      </c>
      <c r="H185" s="32" t="s">
        <v>3300</v>
      </c>
      <c r="I185" s="33" t="s">
        <v>2913</v>
      </c>
    </row>
    <row r="186" spans="1:9" ht="108" x14ac:dyDescent="0.25">
      <c r="A186" s="22" t="s">
        <v>1104</v>
      </c>
      <c r="B186" s="23" t="s">
        <v>1106</v>
      </c>
      <c r="C186" s="23" t="s">
        <v>1108</v>
      </c>
      <c r="D186" s="23" t="s">
        <v>2913</v>
      </c>
      <c r="E186" s="23" t="s">
        <v>3298</v>
      </c>
      <c r="F186" s="24"/>
      <c r="G186" s="31" t="s">
        <v>3302</v>
      </c>
      <c r="H186" s="32" t="s">
        <v>3303</v>
      </c>
      <c r="I186" s="33" t="s">
        <v>2913</v>
      </c>
    </row>
    <row r="187" spans="1:9" ht="84" x14ac:dyDescent="0.25">
      <c r="A187" s="22" t="s">
        <v>1110</v>
      </c>
      <c r="B187" s="23" t="s">
        <v>1112</v>
      </c>
      <c r="C187" s="23" t="s">
        <v>1114</v>
      </c>
      <c r="D187" s="23" t="s">
        <v>2913</v>
      </c>
      <c r="E187" s="23" t="s">
        <v>3301</v>
      </c>
      <c r="F187" s="24"/>
      <c r="G187" s="31" t="s">
        <v>3305</v>
      </c>
      <c r="H187" s="32" t="s">
        <v>3306</v>
      </c>
      <c r="I187" s="33" t="s">
        <v>2913</v>
      </c>
    </row>
    <row r="188" spans="1:9" ht="108" x14ac:dyDescent="0.25">
      <c r="A188" s="22" t="s">
        <v>1098</v>
      </c>
      <c r="B188" s="23" t="s">
        <v>1100</v>
      </c>
      <c r="C188" s="23" t="s">
        <v>1102</v>
      </c>
      <c r="D188" s="23" t="s">
        <v>2913</v>
      </c>
      <c r="E188" s="23" t="s">
        <v>3304</v>
      </c>
      <c r="F188" s="24"/>
      <c r="G188" s="31" t="s">
        <v>3308</v>
      </c>
      <c r="H188" s="32" t="s">
        <v>3309</v>
      </c>
      <c r="I188" s="33" t="s">
        <v>2913</v>
      </c>
    </row>
    <row r="189" spans="1:9" ht="276" x14ac:dyDescent="0.25">
      <c r="A189" s="22" t="s">
        <v>1092</v>
      </c>
      <c r="B189" s="23" t="s">
        <v>1094</v>
      </c>
      <c r="C189" s="23" t="s">
        <v>1096</v>
      </c>
      <c r="D189" s="23" t="s">
        <v>2913</v>
      </c>
      <c r="E189" s="23" t="s">
        <v>3307</v>
      </c>
      <c r="F189" s="24"/>
      <c r="G189" s="31" t="s">
        <v>3311</v>
      </c>
      <c r="H189" s="32" t="s">
        <v>3312</v>
      </c>
      <c r="I189" s="33" t="s">
        <v>2913</v>
      </c>
    </row>
    <row r="190" spans="1:9" ht="192" x14ac:dyDescent="0.25">
      <c r="A190" s="22" t="s">
        <v>1080</v>
      </c>
      <c r="B190" s="23" t="s">
        <v>1082</v>
      </c>
      <c r="C190" s="23" t="s">
        <v>3687</v>
      </c>
      <c r="D190" s="23" t="s">
        <v>2913</v>
      </c>
      <c r="E190" s="23" t="s">
        <v>3310</v>
      </c>
      <c r="F190" s="24"/>
      <c r="G190" s="31" t="s">
        <v>3314</v>
      </c>
      <c r="H190" s="32" t="s">
        <v>3315</v>
      </c>
      <c r="I190" s="33" t="s">
        <v>2913</v>
      </c>
    </row>
    <row r="191" spans="1:9" ht="48" x14ac:dyDescent="0.25">
      <c r="A191" s="22" t="s">
        <v>1086</v>
      </c>
      <c r="B191" s="23" t="s">
        <v>1088</v>
      </c>
      <c r="C191" s="23" t="s">
        <v>1090</v>
      </c>
      <c r="D191" s="23" t="s">
        <v>2913</v>
      </c>
      <c r="E191" s="23" t="s">
        <v>3313</v>
      </c>
      <c r="F191" s="24"/>
      <c r="G191" s="31" t="s">
        <v>3317</v>
      </c>
      <c r="H191" s="32" t="s">
        <v>3318</v>
      </c>
      <c r="I191" s="33" t="s">
        <v>2913</v>
      </c>
    </row>
    <row r="192" spans="1:9" ht="72" x14ac:dyDescent="0.25">
      <c r="A192" s="22" t="s">
        <v>1068</v>
      </c>
      <c r="B192" s="23" t="s">
        <v>1070</v>
      </c>
      <c r="C192" s="23" t="s">
        <v>1072</v>
      </c>
      <c r="D192" s="23" t="s">
        <v>2915</v>
      </c>
      <c r="E192" s="23" t="s">
        <v>3316</v>
      </c>
      <c r="F192" s="24"/>
      <c r="G192" s="31" t="s">
        <v>3320</v>
      </c>
      <c r="H192" s="32" t="s">
        <v>3321</v>
      </c>
      <c r="I192" s="33" t="s">
        <v>2915</v>
      </c>
    </row>
    <row r="193" spans="1:9" ht="132" x14ac:dyDescent="0.25">
      <c r="A193" s="22" t="s">
        <v>1056</v>
      </c>
      <c r="B193" s="23" t="s">
        <v>1058</v>
      </c>
      <c r="C193" s="23" t="s">
        <v>1060</v>
      </c>
      <c r="D193" s="23" t="s">
        <v>2913</v>
      </c>
      <c r="E193" s="23" t="s">
        <v>3319</v>
      </c>
      <c r="F193" s="24" t="s">
        <v>2986</v>
      </c>
      <c r="G193" s="31" t="s">
        <v>3323</v>
      </c>
      <c r="H193" s="32" t="s">
        <v>3324</v>
      </c>
      <c r="I193" s="33" t="s">
        <v>2913</v>
      </c>
    </row>
    <row r="194" spans="1:9" ht="132" x14ac:dyDescent="0.25">
      <c r="A194" s="22" t="s">
        <v>1074</v>
      </c>
      <c r="B194" s="23" t="s">
        <v>1076</v>
      </c>
      <c r="C194" s="23" t="s">
        <v>1078</v>
      </c>
      <c r="D194" s="23" t="s">
        <v>2913</v>
      </c>
      <c r="E194" s="23" t="s">
        <v>3322</v>
      </c>
      <c r="F194" s="24"/>
      <c r="G194" s="31" t="s">
        <v>3326</v>
      </c>
      <c r="H194" s="32" t="s">
        <v>3327</v>
      </c>
      <c r="I194" s="33" t="s">
        <v>2913</v>
      </c>
    </row>
    <row r="195" spans="1:9" ht="276" x14ac:dyDescent="0.25">
      <c r="A195" s="22" t="s">
        <v>1062</v>
      </c>
      <c r="B195" s="23" t="s">
        <v>1064</v>
      </c>
      <c r="C195" s="23" t="s">
        <v>1066</v>
      </c>
      <c r="D195" s="23" t="s">
        <v>2913</v>
      </c>
      <c r="E195" s="23" t="s">
        <v>3325</v>
      </c>
      <c r="F195" s="24"/>
      <c r="G195" s="31" t="s">
        <v>3328</v>
      </c>
      <c r="H195" s="32" t="s">
        <v>3329</v>
      </c>
      <c r="I195" s="33" t="s">
        <v>2913</v>
      </c>
    </row>
    <row r="196" spans="1:9" ht="108" x14ac:dyDescent="0.25">
      <c r="A196" s="22" t="s">
        <v>1044</v>
      </c>
      <c r="B196" s="35" t="s">
        <v>1046</v>
      </c>
      <c r="C196" s="35" t="s">
        <v>1048</v>
      </c>
      <c r="D196" s="35" t="s">
        <v>2915</v>
      </c>
      <c r="E196" s="35" t="s">
        <v>3088</v>
      </c>
      <c r="F196" s="36"/>
      <c r="G196" s="35"/>
      <c r="H196" s="35"/>
      <c r="I196" s="43"/>
    </row>
    <row r="197" spans="1:9" ht="108" x14ac:dyDescent="0.25">
      <c r="A197" s="22" t="s">
        <v>1050</v>
      </c>
      <c r="B197" s="23" t="s">
        <v>1052</v>
      </c>
      <c r="C197" s="23" t="s">
        <v>1054</v>
      </c>
      <c r="D197" s="23" t="s">
        <v>2913</v>
      </c>
      <c r="E197" s="23" t="s">
        <v>3330</v>
      </c>
      <c r="F197" s="24"/>
      <c r="G197" s="31" t="s">
        <v>3332</v>
      </c>
      <c r="H197" s="32" t="s">
        <v>3333</v>
      </c>
      <c r="I197" s="33" t="s">
        <v>2913</v>
      </c>
    </row>
    <row r="198" spans="1:9" ht="60" x14ac:dyDescent="0.25">
      <c r="A198" s="22" t="s">
        <v>1038</v>
      </c>
      <c r="B198" s="23" t="s">
        <v>1040</v>
      </c>
      <c r="C198" s="23" t="s">
        <v>1042</v>
      </c>
      <c r="D198" s="23" t="s">
        <v>2913</v>
      </c>
      <c r="E198" s="23" t="s">
        <v>3331</v>
      </c>
      <c r="F198" s="24"/>
      <c r="G198" s="31" t="s">
        <v>3335</v>
      </c>
      <c r="H198" s="32" t="s">
        <v>3336</v>
      </c>
      <c r="I198" s="33" t="s">
        <v>2913</v>
      </c>
    </row>
    <row r="199" spans="1:9" ht="216" x14ac:dyDescent="0.25">
      <c r="A199" s="22" t="s">
        <v>1032</v>
      </c>
      <c r="B199" s="23" t="s">
        <v>1034</v>
      </c>
      <c r="C199" s="23" t="s">
        <v>1036</v>
      </c>
      <c r="D199" s="23" t="s">
        <v>2913</v>
      </c>
      <c r="E199" s="23" t="s">
        <v>3334</v>
      </c>
      <c r="F199" s="24"/>
      <c r="G199" s="31" t="s">
        <v>3338</v>
      </c>
      <c r="H199" s="32" t="s">
        <v>3339</v>
      </c>
      <c r="I199" s="33" t="s">
        <v>2913</v>
      </c>
    </row>
    <row r="200" spans="1:9" ht="60" x14ac:dyDescent="0.25">
      <c r="A200" s="22" t="s">
        <v>1026</v>
      </c>
      <c r="B200" s="23" t="s">
        <v>1028</v>
      </c>
      <c r="C200" s="23" t="s">
        <v>1030</v>
      </c>
      <c r="D200" s="23" t="s">
        <v>2913</v>
      </c>
      <c r="E200" s="23" t="s">
        <v>3337</v>
      </c>
      <c r="F200" s="24"/>
      <c r="G200" s="31" t="s">
        <v>3341</v>
      </c>
      <c r="H200" s="32" t="s">
        <v>3342</v>
      </c>
      <c r="I200" s="33" t="s">
        <v>2915</v>
      </c>
    </row>
    <row r="201" spans="1:9" ht="144" x14ac:dyDescent="0.25">
      <c r="A201" s="22" t="s">
        <v>990</v>
      </c>
      <c r="B201" s="23" t="s">
        <v>992</v>
      </c>
      <c r="C201" s="23" t="s">
        <v>994</v>
      </c>
      <c r="D201" s="23" t="s">
        <v>2913</v>
      </c>
      <c r="E201" s="23" t="s">
        <v>3340</v>
      </c>
      <c r="F201" s="24"/>
      <c r="G201" s="31" t="s">
        <v>3344</v>
      </c>
      <c r="H201" s="32" t="s">
        <v>3345</v>
      </c>
      <c r="I201" s="33" t="s">
        <v>2913</v>
      </c>
    </row>
    <row r="202" spans="1:9" ht="180" x14ac:dyDescent="0.25">
      <c r="A202" s="22" t="s">
        <v>1002</v>
      </c>
      <c r="B202" s="23" t="s">
        <v>1004</v>
      </c>
      <c r="C202" s="23" t="s">
        <v>1006</v>
      </c>
      <c r="D202" s="23" t="s">
        <v>2915</v>
      </c>
      <c r="E202" s="23" t="s">
        <v>3343</v>
      </c>
      <c r="F202" s="24"/>
      <c r="G202" s="31" t="s">
        <v>3347</v>
      </c>
      <c r="H202" s="32" t="s">
        <v>3348</v>
      </c>
      <c r="I202" s="33" t="s">
        <v>2915</v>
      </c>
    </row>
    <row r="203" spans="1:9" ht="72" x14ac:dyDescent="0.25">
      <c r="A203" s="22" t="s">
        <v>1020</v>
      </c>
      <c r="B203" s="23" t="s">
        <v>1022</v>
      </c>
      <c r="C203" s="23" t="s">
        <v>1024</v>
      </c>
      <c r="D203" s="23" t="s">
        <v>2913</v>
      </c>
      <c r="E203" s="23" t="s">
        <v>3346</v>
      </c>
      <c r="F203" s="24"/>
      <c r="G203" s="31" t="s">
        <v>3350</v>
      </c>
      <c r="H203" s="32" t="s">
        <v>3351</v>
      </c>
      <c r="I203" s="33" t="s">
        <v>2913</v>
      </c>
    </row>
    <row r="204" spans="1:9" ht="144" x14ac:dyDescent="0.25">
      <c r="A204" s="22" t="s">
        <v>824</v>
      </c>
      <c r="B204" s="23" t="s">
        <v>826</v>
      </c>
      <c r="C204" s="23" t="s">
        <v>828</v>
      </c>
      <c r="D204" s="23" t="s">
        <v>2913</v>
      </c>
      <c r="E204" s="23" t="s">
        <v>3349</v>
      </c>
      <c r="F204" s="24"/>
      <c r="G204" s="31" t="s">
        <v>3353</v>
      </c>
      <c r="H204" s="32" t="s">
        <v>3354</v>
      </c>
      <c r="I204" s="33" t="s">
        <v>2913</v>
      </c>
    </row>
    <row r="205" spans="1:9" ht="156" x14ac:dyDescent="0.25">
      <c r="A205" s="22" t="s">
        <v>831</v>
      </c>
      <c r="B205" s="23" t="s">
        <v>833</v>
      </c>
      <c r="C205" s="23" t="s">
        <v>835</v>
      </c>
      <c r="D205" s="23" t="s">
        <v>2913</v>
      </c>
      <c r="E205" s="23" t="s">
        <v>3352</v>
      </c>
      <c r="F205" s="24"/>
      <c r="G205" s="31" t="s">
        <v>3355</v>
      </c>
      <c r="H205" s="32" t="s">
        <v>3356</v>
      </c>
      <c r="I205" s="33" t="s">
        <v>2913</v>
      </c>
    </row>
    <row r="206" spans="1:9" ht="24" x14ac:dyDescent="0.25">
      <c r="A206" s="22" t="s">
        <v>2510</v>
      </c>
      <c r="B206" s="23" t="s">
        <v>1676</v>
      </c>
      <c r="C206" s="23" t="s">
        <v>2928</v>
      </c>
      <c r="D206" s="23" t="s">
        <v>2928</v>
      </c>
      <c r="E206" s="23"/>
      <c r="F206" s="24"/>
      <c r="G206" s="23"/>
      <c r="H206" s="23"/>
      <c r="I206" s="25"/>
    </row>
    <row r="207" spans="1:9" ht="72" x14ac:dyDescent="0.25">
      <c r="A207" s="22" t="s">
        <v>855</v>
      </c>
      <c r="B207" s="35" t="s">
        <v>857</v>
      </c>
      <c r="C207" s="35" t="s">
        <v>859</v>
      </c>
      <c r="D207" s="35" t="s">
        <v>2913</v>
      </c>
      <c r="E207" s="35" t="s">
        <v>3088</v>
      </c>
      <c r="F207" s="36"/>
      <c r="G207" s="35"/>
      <c r="H207" s="35"/>
      <c r="I207" s="43"/>
    </row>
    <row r="208" spans="1:9" ht="72" x14ac:dyDescent="0.25">
      <c r="A208" s="22" t="s">
        <v>818</v>
      </c>
      <c r="B208" s="23" t="s">
        <v>820</v>
      </c>
      <c r="C208" s="23" t="s">
        <v>822</v>
      </c>
      <c r="D208" s="23" t="s">
        <v>2913</v>
      </c>
      <c r="E208" s="23" t="s">
        <v>3357</v>
      </c>
      <c r="F208" s="24"/>
      <c r="G208" s="31" t="s">
        <v>3359</v>
      </c>
      <c r="H208" s="32" t="s">
        <v>3360</v>
      </c>
      <c r="I208" s="33" t="s">
        <v>2913</v>
      </c>
    </row>
    <row r="209" spans="1:9" ht="180" x14ac:dyDescent="0.25">
      <c r="A209" s="22" t="s">
        <v>843</v>
      </c>
      <c r="B209" s="23" t="s">
        <v>845</v>
      </c>
      <c r="C209" s="23" t="s">
        <v>847</v>
      </c>
      <c r="D209" s="23" t="s">
        <v>2913</v>
      </c>
      <c r="E209" s="23" t="s">
        <v>3358</v>
      </c>
      <c r="F209" s="24"/>
      <c r="G209" s="31" t="s">
        <v>3362</v>
      </c>
      <c r="H209" s="32" t="s">
        <v>3363</v>
      </c>
      <c r="I209" s="33" t="s">
        <v>2913</v>
      </c>
    </row>
    <row r="210" spans="1:9" ht="108" x14ac:dyDescent="0.25">
      <c r="A210" s="22" t="s">
        <v>959</v>
      </c>
      <c r="B210" s="23" t="s">
        <v>961</v>
      </c>
      <c r="C210" s="23" t="s">
        <v>963</v>
      </c>
      <c r="D210" s="23" t="s">
        <v>2913</v>
      </c>
      <c r="E210" s="23" t="s">
        <v>3361</v>
      </c>
      <c r="F210" s="24"/>
      <c r="G210" s="31" t="s">
        <v>3365</v>
      </c>
      <c r="H210" s="32" t="s">
        <v>3366</v>
      </c>
      <c r="I210" s="33" t="s">
        <v>2913</v>
      </c>
    </row>
    <row r="211" spans="1:9" ht="216" x14ac:dyDescent="0.25">
      <c r="A211" s="22" t="s">
        <v>953</v>
      </c>
      <c r="B211" s="23" t="s">
        <v>955</v>
      </c>
      <c r="C211" s="23" t="s">
        <v>957</v>
      </c>
      <c r="D211" s="23" t="s">
        <v>2913</v>
      </c>
      <c r="E211" s="23" t="s">
        <v>3364</v>
      </c>
      <c r="F211" s="24"/>
      <c r="G211" s="31" t="s">
        <v>3368</v>
      </c>
      <c r="H211" s="32" t="s">
        <v>3369</v>
      </c>
      <c r="I211" s="33" t="s">
        <v>2913</v>
      </c>
    </row>
    <row r="212" spans="1:9" ht="36" x14ac:dyDescent="0.25">
      <c r="A212" s="22" t="s">
        <v>947</v>
      </c>
      <c r="B212" s="23" t="s">
        <v>949</v>
      </c>
      <c r="C212" s="23" t="s">
        <v>951</v>
      </c>
      <c r="D212" s="23" t="s">
        <v>2913</v>
      </c>
      <c r="E212" s="23" t="s">
        <v>3367</v>
      </c>
      <c r="F212" s="24"/>
      <c r="G212" s="31" t="s">
        <v>3371</v>
      </c>
      <c r="H212" s="32" t="s">
        <v>3372</v>
      </c>
      <c r="I212" s="33" t="s">
        <v>2913</v>
      </c>
    </row>
    <row r="213" spans="1:9" ht="36" x14ac:dyDescent="0.25">
      <c r="A213" s="22" t="s">
        <v>941</v>
      </c>
      <c r="B213" s="23" t="s">
        <v>943</v>
      </c>
      <c r="C213" s="23" t="s">
        <v>945</v>
      </c>
      <c r="D213" s="23" t="s">
        <v>2913</v>
      </c>
      <c r="E213" s="23" t="s">
        <v>3370</v>
      </c>
      <c r="F213" s="24"/>
      <c r="G213" s="31" t="s">
        <v>3374</v>
      </c>
      <c r="H213" s="32" t="s">
        <v>3375</v>
      </c>
      <c r="I213" s="33" t="s">
        <v>2913</v>
      </c>
    </row>
    <row r="214" spans="1:9" ht="48" x14ac:dyDescent="0.25">
      <c r="A214" s="22" t="s">
        <v>935</v>
      </c>
      <c r="B214" s="23" t="s">
        <v>937</v>
      </c>
      <c r="C214" s="23" t="s">
        <v>939</v>
      </c>
      <c r="D214" s="23" t="s">
        <v>2913</v>
      </c>
      <c r="E214" s="23" t="s">
        <v>3373</v>
      </c>
      <c r="F214" s="24"/>
      <c r="G214" s="31" t="s">
        <v>3377</v>
      </c>
      <c r="H214" s="32" t="s">
        <v>3378</v>
      </c>
      <c r="I214" s="33" t="s">
        <v>2913</v>
      </c>
    </row>
    <row r="215" spans="1:9" ht="60" x14ac:dyDescent="0.25">
      <c r="A215" s="22" t="s">
        <v>359</v>
      </c>
      <c r="B215" s="23" t="s">
        <v>361</v>
      </c>
      <c r="C215" s="23" t="s">
        <v>363</v>
      </c>
      <c r="D215" s="23" t="s">
        <v>2913</v>
      </c>
      <c r="E215" s="23" t="s">
        <v>3376</v>
      </c>
      <c r="F215" s="24"/>
      <c r="G215" s="31" t="s">
        <v>3379</v>
      </c>
      <c r="H215" s="32" t="s">
        <v>3380</v>
      </c>
      <c r="I215" s="33" t="s">
        <v>2913</v>
      </c>
    </row>
    <row r="216" spans="1:9" ht="36" x14ac:dyDescent="0.25">
      <c r="A216" s="22" t="s">
        <v>2521</v>
      </c>
      <c r="B216" s="23" t="s">
        <v>1676</v>
      </c>
      <c r="C216" s="23" t="s">
        <v>2928</v>
      </c>
      <c r="D216" s="23" t="s">
        <v>2928</v>
      </c>
      <c r="E216" s="23"/>
      <c r="F216" s="24"/>
      <c r="G216" s="23"/>
      <c r="H216" s="23"/>
      <c r="I216" s="25"/>
    </row>
    <row r="217" spans="1:9" ht="204" x14ac:dyDescent="0.25">
      <c r="A217" s="22" t="s">
        <v>929</v>
      </c>
      <c r="B217" s="23" t="s">
        <v>931</v>
      </c>
      <c r="C217" s="23" t="s">
        <v>933</v>
      </c>
      <c r="D217" s="23" t="s">
        <v>2913</v>
      </c>
      <c r="E217" s="23" t="s">
        <v>3381</v>
      </c>
      <c r="F217" s="24"/>
      <c r="G217" s="31" t="s">
        <v>3383</v>
      </c>
      <c r="H217" s="32" t="s">
        <v>3384</v>
      </c>
      <c r="I217" s="33" t="s">
        <v>2913</v>
      </c>
    </row>
    <row r="218" spans="1:9" ht="168" x14ac:dyDescent="0.25">
      <c r="A218" s="22" t="s">
        <v>923</v>
      </c>
      <c r="B218" s="23" t="s">
        <v>925</v>
      </c>
      <c r="C218" s="23" t="s">
        <v>927</v>
      </c>
      <c r="D218" s="23" t="s">
        <v>2913</v>
      </c>
      <c r="E218" s="23" t="s">
        <v>3382</v>
      </c>
      <c r="F218" s="24"/>
      <c r="G218" s="31" t="s">
        <v>3386</v>
      </c>
      <c r="H218" s="32" t="s">
        <v>3387</v>
      </c>
      <c r="I218" s="33" t="s">
        <v>2913</v>
      </c>
    </row>
    <row r="219" spans="1:9" ht="60" x14ac:dyDescent="0.25">
      <c r="A219" s="22" t="s">
        <v>917</v>
      </c>
      <c r="B219" s="23" t="s">
        <v>919</v>
      </c>
      <c r="C219" s="23" t="s">
        <v>921</v>
      </c>
      <c r="D219" s="23" t="s">
        <v>2913</v>
      </c>
      <c r="E219" s="23" t="s">
        <v>3385</v>
      </c>
      <c r="F219" s="24"/>
      <c r="G219" s="31" t="s">
        <v>3389</v>
      </c>
      <c r="H219" s="32" t="s">
        <v>3390</v>
      </c>
      <c r="I219" s="33" t="s">
        <v>2913</v>
      </c>
    </row>
    <row r="220" spans="1:9" ht="144" x14ac:dyDescent="0.25">
      <c r="A220" s="22" t="s">
        <v>910</v>
      </c>
      <c r="B220" s="23" t="s">
        <v>912</v>
      </c>
      <c r="C220" s="23" t="s">
        <v>914</v>
      </c>
      <c r="D220" s="23" t="s">
        <v>2913</v>
      </c>
      <c r="E220" s="23" t="s">
        <v>3388</v>
      </c>
      <c r="F220" s="24"/>
      <c r="G220" s="31" t="s">
        <v>3391</v>
      </c>
      <c r="H220" s="32" t="s">
        <v>3392</v>
      </c>
      <c r="I220" s="33" t="s">
        <v>2913</v>
      </c>
    </row>
    <row r="221" spans="1:9" ht="24" x14ac:dyDescent="0.25">
      <c r="A221" s="22" t="s">
        <v>2528</v>
      </c>
      <c r="B221" s="23" t="s">
        <v>1676</v>
      </c>
      <c r="C221" s="23" t="s">
        <v>2928</v>
      </c>
      <c r="D221" s="23" t="s">
        <v>2928</v>
      </c>
      <c r="E221" s="23"/>
      <c r="F221" s="24"/>
      <c r="G221" s="23"/>
      <c r="H221" s="23"/>
      <c r="I221" s="25"/>
    </row>
    <row r="222" spans="1:9" ht="48" x14ac:dyDescent="0.25">
      <c r="A222" s="22" t="s">
        <v>868</v>
      </c>
      <c r="B222" s="23" t="s">
        <v>870</v>
      </c>
      <c r="C222" s="23" t="s">
        <v>872</v>
      </c>
      <c r="D222" s="23" t="s">
        <v>2913</v>
      </c>
      <c r="E222" s="23" t="s">
        <v>3393</v>
      </c>
      <c r="F222" s="24"/>
      <c r="G222" s="31" t="s">
        <v>3395</v>
      </c>
      <c r="H222" s="32" t="s">
        <v>3396</v>
      </c>
      <c r="I222" s="33" t="s">
        <v>2913</v>
      </c>
    </row>
    <row r="223" spans="1:9" ht="192" x14ac:dyDescent="0.25">
      <c r="A223" s="22" t="s">
        <v>904</v>
      </c>
      <c r="B223" s="23" t="s">
        <v>906</v>
      </c>
      <c r="C223" s="23" t="s">
        <v>908</v>
      </c>
      <c r="D223" s="23" t="s">
        <v>2913</v>
      </c>
      <c r="E223" s="23" t="s">
        <v>3394</v>
      </c>
      <c r="F223" s="24"/>
      <c r="G223" s="31" t="s">
        <v>3398</v>
      </c>
      <c r="H223" s="32" t="s">
        <v>3399</v>
      </c>
      <c r="I223" s="33" t="s">
        <v>2913</v>
      </c>
    </row>
    <row r="224" spans="1:9" ht="84" x14ac:dyDescent="0.25">
      <c r="A224" s="22" t="s">
        <v>886</v>
      </c>
      <c r="B224" s="23" t="s">
        <v>888</v>
      </c>
      <c r="C224" s="23" t="s">
        <v>890</v>
      </c>
      <c r="D224" s="23" t="s">
        <v>2913</v>
      </c>
      <c r="E224" s="23" t="s">
        <v>3397</v>
      </c>
      <c r="F224" s="24"/>
      <c r="G224" s="31" t="s">
        <v>3401</v>
      </c>
      <c r="H224" s="32" t="s">
        <v>3402</v>
      </c>
      <c r="I224" s="33" t="s">
        <v>2913</v>
      </c>
    </row>
    <row r="225" spans="1:9" ht="48" x14ac:dyDescent="0.25">
      <c r="A225" s="22" t="s">
        <v>861</v>
      </c>
      <c r="B225" s="23" t="s">
        <v>863</v>
      </c>
      <c r="C225" s="23" t="s">
        <v>865</v>
      </c>
      <c r="D225" s="23" t="s">
        <v>2913</v>
      </c>
      <c r="E225" s="23" t="s">
        <v>3400</v>
      </c>
      <c r="F225" s="24"/>
      <c r="G225" s="31" t="s">
        <v>3403</v>
      </c>
      <c r="H225" s="32" t="s">
        <v>3404</v>
      </c>
      <c r="I225" s="33" t="s">
        <v>2913</v>
      </c>
    </row>
    <row r="226" spans="1:9" ht="36" x14ac:dyDescent="0.25">
      <c r="A226" s="22" t="s">
        <v>2531</v>
      </c>
      <c r="B226" s="23" t="s">
        <v>1676</v>
      </c>
      <c r="C226" s="23" t="s">
        <v>2928</v>
      </c>
      <c r="D226" s="23" t="s">
        <v>2928</v>
      </c>
      <c r="E226" s="23"/>
      <c r="F226" s="24"/>
      <c r="G226" s="23"/>
      <c r="H226" s="23"/>
      <c r="I226" s="25"/>
    </row>
    <row r="227" spans="1:9" ht="48" x14ac:dyDescent="0.25">
      <c r="A227" s="22" t="s">
        <v>898</v>
      </c>
      <c r="B227" s="23" t="s">
        <v>900</v>
      </c>
      <c r="C227" s="23" t="s">
        <v>902</v>
      </c>
      <c r="D227" s="23" t="s">
        <v>2913</v>
      </c>
      <c r="E227" s="23" t="s">
        <v>3405</v>
      </c>
      <c r="F227" s="24"/>
      <c r="G227" s="31" t="s">
        <v>3407</v>
      </c>
      <c r="H227" s="32" t="s">
        <v>3408</v>
      </c>
      <c r="I227" s="33" t="s">
        <v>2913</v>
      </c>
    </row>
    <row r="228" spans="1:9" ht="180" x14ac:dyDescent="0.25">
      <c r="A228" s="22" t="s">
        <v>892</v>
      </c>
      <c r="B228" s="23" t="s">
        <v>894</v>
      </c>
      <c r="C228" s="23" t="s">
        <v>896</v>
      </c>
      <c r="D228" s="23" t="s">
        <v>2913</v>
      </c>
      <c r="E228" s="23" t="s">
        <v>3406</v>
      </c>
      <c r="F228" s="24"/>
      <c r="G228" s="31" t="s">
        <v>3410</v>
      </c>
      <c r="H228" s="32" t="s">
        <v>3411</v>
      </c>
      <c r="I228" s="33" t="s">
        <v>2913</v>
      </c>
    </row>
    <row r="229" spans="1:9" ht="60" x14ac:dyDescent="0.25">
      <c r="A229" s="22" t="s">
        <v>874</v>
      </c>
      <c r="B229" s="23" t="s">
        <v>876</v>
      </c>
      <c r="C229" s="23" t="s">
        <v>878</v>
      </c>
      <c r="D229" s="23" t="s">
        <v>2913</v>
      </c>
      <c r="E229" s="23" t="s">
        <v>3409</v>
      </c>
      <c r="F229" s="24"/>
      <c r="G229" s="31" t="s">
        <v>3413</v>
      </c>
      <c r="H229" s="32" t="s">
        <v>3414</v>
      </c>
      <c r="I229" s="33" t="s">
        <v>2913</v>
      </c>
    </row>
    <row r="230" spans="1:9" ht="192" x14ac:dyDescent="0.25">
      <c r="A230" s="22" t="s">
        <v>880</v>
      </c>
      <c r="B230" s="23" t="s">
        <v>882</v>
      </c>
      <c r="C230" s="23" t="s">
        <v>884</v>
      </c>
      <c r="D230" s="23" t="s">
        <v>2913</v>
      </c>
      <c r="E230" s="23" t="s">
        <v>3412</v>
      </c>
      <c r="F230" s="24"/>
      <c r="G230" s="31" t="s">
        <v>3416</v>
      </c>
      <c r="H230" s="32" t="s">
        <v>3417</v>
      </c>
      <c r="I230" s="33" t="s">
        <v>2913</v>
      </c>
    </row>
    <row r="231" spans="1:9" ht="24" x14ac:dyDescent="0.25">
      <c r="A231" s="22" t="s">
        <v>670</v>
      </c>
      <c r="B231" s="23" t="s">
        <v>672</v>
      </c>
      <c r="C231" s="23" t="s">
        <v>674</v>
      </c>
      <c r="D231" s="23" t="s">
        <v>2913</v>
      </c>
      <c r="E231" s="23" t="s">
        <v>3415</v>
      </c>
      <c r="F231" s="24"/>
      <c r="G231" s="31" t="s">
        <v>3418</v>
      </c>
      <c r="H231" s="32" t="s">
        <v>3419</v>
      </c>
      <c r="I231" s="33" t="s">
        <v>2913</v>
      </c>
    </row>
    <row r="232" spans="1:9" ht="24" x14ac:dyDescent="0.25">
      <c r="A232" s="22" t="s">
        <v>2534</v>
      </c>
      <c r="B232" s="23" t="s">
        <v>1676</v>
      </c>
      <c r="C232" s="23" t="s">
        <v>2928</v>
      </c>
      <c r="D232" s="23" t="s">
        <v>2928</v>
      </c>
      <c r="E232" s="23"/>
      <c r="F232" s="24"/>
      <c r="G232" s="23"/>
      <c r="H232" s="23"/>
      <c r="I232" s="25"/>
    </row>
    <row r="233" spans="1:9" ht="120" x14ac:dyDescent="0.25">
      <c r="A233" s="22" t="s">
        <v>684</v>
      </c>
      <c r="B233" s="23" t="s">
        <v>686</v>
      </c>
      <c r="C233" s="23" t="s">
        <v>688</v>
      </c>
      <c r="D233" s="23" t="s">
        <v>2913</v>
      </c>
      <c r="E233" s="23" t="s">
        <v>3420</v>
      </c>
      <c r="F233" s="24"/>
      <c r="G233" s="31" t="s">
        <v>3422</v>
      </c>
      <c r="H233" s="32" t="s">
        <v>3423</v>
      </c>
      <c r="I233" s="33" t="s">
        <v>2915</v>
      </c>
    </row>
    <row r="234" spans="1:9" ht="60" x14ac:dyDescent="0.25">
      <c r="A234" s="22" t="s">
        <v>1629</v>
      </c>
      <c r="B234" s="23" t="s">
        <v>1631</v>
      </c>
      <c r="C234" s="23" t="s">
        <v>1633</v>
      </c>
      <c r="D234" s="23" t="s">
        <v>2915</v>
      </c>
      <c r="E234" s="23" t="s">
        <v>3421</v>
      </c>
      <c r="F234" s="24"/>
      <c r="G234" s="31" t="s">
        <v>3425</v>
      </c>
      <c r="H234" s="32" t="s">
        <v>3426</v>
      </c>
      <c r="I234" s="33" t="s">
        <v>2915</v>
      </c>
    </row>
    <row r="235" spans="1:9" ht="48" x14ac:dyDescent="0.25">
      <c r="A235" s="22" t="s">
        <v>677</v>
      </c>
      <c r="B235" s="23" t="s">
        <v>679</v>
      </c>
      <c r="C235" s="23" t="s">
        <v>681</v>
      </c>
      <c r="D235" s="23" t="s">
        <v>2913</v>
      </c>
      <c r="E235" s="23" t="s">
        <v>3424</v>
      </c>
      <c r="F235" s="24"/>
      <c r="G235" s="31" t="s">
        <v>3428</v>
      </c>
      <c r="H235" s="32" t="s">
        <v>681</v>
      </c>
      <c r="I235" s="33" t="s">
        <v>2913</v>
      </c>
    </row>
    <row r="236" spans="1:9" ht="60" x14ac:dyDescent="0.25">
      <c r="A236" s="22" t="s">
        <v>703</v>
      </c>
      <c r="B236" s="23" t="s">
        <v>705</v>
      </c>
      <c r="C236" s="23" t="s">
        <v>707</v>
      </c>
      <c r="D236" s="23" t="s">
        <v>2913</v>
      </c>
      <c r="E236" s="23" t="s">
        <v>3427</v>
      </c>
      <c r="F236" s="24"/>
      <c r="G236" s="31" t="s">
        <v>3430</v>
      </c>
      <c r="H236" s="32" t="s">
        <v>3431</v>
      </c>
      <c r="I236" s="33" t="s">
        <v>2913</v>
      </c>
    </row>
    <row r="237" spans="1:9" ht="48" x14ac:dyDescent="0.25">
      <c r="A237" s="22" t="s">
        <v>690</v>
      </c>
      <c r="B237" s="23" t="s">
        <v>692</v>
      </c>
      <c r="C237" s="23" t="s">
        <v>694</v>
      </c>
      <c r="D237" s="23" t="s">
        <v>2913</v>
      </c>
      <c r="E237" s="23" t="s">
        <v>3429</v>
      </c>
      <c r="F237" s="24"/>
      <c r="G237" s="31" t="s">
        <v>3432</v>
      </c>
      <c r="H237" s="32" t="s">
        <v>3433</v>
      </c>
      <c r="I237" s="33" t="s">
        <v>2913</v>
      </c>
    </row>
    <row r="238" spans="1:9" ht="36" x14ac:dyDescent="0.25">
      <c r="A238" s="22" t="s">
        <v>2537</v>
      </c>
      <c r="B238" s="23" t="s">
        <v>2538</v>
      </c>
      <c r="C238" s="23" t="s">
        <v>2928</v>
      </c>
      <c r="D238" s="23" t="s">
        <v>2928</v>
      </c>
      <c r="E238" s="23"/>
      <c r="F238" s="24"/>
      <c r="G238" s="23"/>
      <c r="H238" s="23"/>
      <c r="I238" s="25"/>
    </row>
    <row r="239" spans="1:9" ht="168" x14ac:dyDescent="0.25">
      <c r="A239" s="22" t="s">
        <v>806</v>
      </c>
      <c r="B239" s="23" t="s">
        <v>808</v>
      </c>
      <c r="C239" s="23" t="s">
        <v>810</v>
      </c>
      <c r="D239" s="23" t="s">
        <v>2913</v>
      </c>
      <c r="E239" s="23" t="s">
        <v>3434</v>
      </c>
      <c r="F239" s="24"/>
      <c r="G239" s="31" t="s">
        <v>3436</v>
      </c>
      <c r="H239" s="32" t="s">
        <v>3437</v>
      </c>
      <c r="I239" s="33" t="s">
        <v>2913</v>
      </c>
    </row>
    <row r="240" spans="1:9" ht="156" x14ac:dyDescent="0.25">
      <c r="A240" s="22" t="s">
        <v>1660</v>
      </c>
      <c r="B240" s="23" t="s">
        <v>1662</v>
      </c>
      <c r="C240" s="23" t="s">
        <v>1664</v>
      </c>
      <c r="D240" s="23" t="s">
        <v>2913</v>
      </c>
      <c r="E240" s="23" t="s">
        <v>3435</v>
      </c>
      <c r="F240" s="24"/>
      <c r="G240" s="31" t="s">
        <v>3439</v>
      </c>
      <c r="H240" s="32" t="s">
        <v>3440</v>
      </c>
      <c r="I240" s="33" t="s">
        <v>2913</v>
      </c>
    </row>
    <row r="241" spans="1:9" ht="36" x14ac:dyDescent="0.25">
      <c r="A241" s="22" t="s">
        <v>794</v>
      </c>
      <c r="B241" s="23" t="s">
        <v>796</v>
      </c>
      <c r="C241" s="23" t="s">
        <v>798</v>
      </c>
      <c r="D241" s="23" t="s">
        <v>2913</v>
      </c>
      <c r="E241" s="23" t="s">
        <v>3438</v>
      </c>
      <c r="F241" s="24"/>
      <c r="G241" s="31" t="s">
        <v>3442</v>
      </c>
      <c r="H241" s="32" t="s">
        <v>3443</v>
      </c>
      <c r="I241" s="33" t="s">
        <v>2913</v>
      </c>
    </row>
    <row r="242" spans="1:9" ht="300" x14ac:dyDescent="0.25">
      <c r="A242" s="22" t="s">
        <v>800</v>
      </c>
      <c r="B242" s="23" t="s">
        <v>802</v>
      </c>
      <c r="C242" s="23" t="s">
        <v>804</v>
      </c>
      <c r="D242" s="23" t="s">
        <v>2913</v>
      </c>
      <c r="E242" s="23" t="s">
        <v>3441</v>
      </c>
      <c r="F242" s="24"/>
      <c r="G242" s="31" t="s">
        <v>3445</v>
      </c>
      <c r="H242" s="32" t="s">
        <v>3446</v>
      </c>
      <c r="I242" s="33" t="s">
        <v>2913</v>
      </c>
    </row>
    <row r="243" spans="1:9" ht="36" x14ac:dyDescent="0.25">
      <c r="A243" s="22" t="s">
        <v>788</v>
      </c>
      <c r="B243" s="23" t="s">
        <v>790</v>
      </c>
      <c r="C243" s="23" t="s">
        <v>792</v>
      </c>
      <c r="D243" s="23" t="s">
        <v>2913</v>
      </c>
      <c r="E243" s="23" t="s">
        <v>3444</v>
      </c>
      <c r="F243" s="24"/>
      <c r="G243" s="31" t="s">
        <v>3448</v>
      </c>
      <c r="H243" s="32" t="s">
        <v>3449</v>
      </c>
      <c r="I243" s="33" t="s">
        <v>2913</v>
      </c>
    </row>
    <row r="244" spans="1:9" ht="96" x14ac:dyDescent="0.25">
      <c r="A244" s="22" t="s">
        <v>812</v>
      </c>
      <c r="B244" s="23" t="s">
        <v>814</v>
      </c>
      <c r="C244" s="23" t="s">
        <v>816</v>
      </c>
      <c r="D244" s="23" t="s">
        <v>2913</v>
      </c>
      <c r="E244" s="23" t="s">
        <v>3447</v>
      </c>
      <c r="F244" s="24"/>
      <c r="G244" s="31" t="s">
        <v>3451</v>
      </c>
      <c r="H244" s="32" t="s">
        <v>3452</v>
      </c>
      <c r="I244" s="33" t="s">
        <v>2913</v>
      </c>
    </row>
    <row r="245" spans="1:9" ht="48" x14ac:dyDescent="0.25">
      <c r="A245" s="22" t="s">
        <v>782</v>
      </c>
      <c r="B245" s="23" t="s">
        <v>784</v>
      </c>
      <c r="C245" s="23" t="s">
        <v>786</v>
      </c>
      <c r="D245" s="23" t="s">
        <v>2913</v>
      </c>
      <c r="E245" s="23" t="s">
        <v>3450</v>
      </c>
      <c r="F245" s="24"/>
      <c r="G245" s="31" t="s">
        <v>3454</v>
      </c>
      <c r="H245" s="32" t="s">
        <v>3455</v>
      </c>
      <c r="I245" s="33" t="s">
        <v>2913</v>
      </c>
    </row>
    <row r="246" spans="1:9" ht="36" x14ac:dyDescent="0.25">
      <c r="A246" s="22" t="s">
        <v>776</v>
      </c>
      <c r="B246" s="23" t="s">
        <v>778</v>
      </c>
      <c r="C246" s="23" t="s">
        <v>780</v>
      </c>
      <c r="D246" s="23" t="s">
        <v>2913</v>
      </c>
      <c r="E246" s="23" t="s">
        <v>3453</v>
      </c>
      <c r="F246" s="24"/>
      <c r="G246" s="31" t="s">
        <v>3457</v>
      </c>
      <c r="H246" s="32" t="s">
        <v>780</v>
      </c>
      <c r="I246" s="33" t="s">
        <v>2913</v>
      </c>
    </row>
    <row r="247" spans="1:9" ht="48" x14ac:dyDescent="0.25">
      <c r="A247" s="22" t="s">
        <v>758</v>
      </c>
      <c r="B247" s="23" t="s">
        <v>760</v>
      </c>
      <c r="C247" s="23" t="s">
        <v>762</v>
      </c>
      <c r="D247" s="23" t="s">
        <v>2913</v>
      </c>
      <c r="E247" s="23" t="s">
        <v>3456</v>
      </c>
      <c r="F247" s="24"/>
      <c r="G247" s="31" t="s">
        <v>3459</v>
      </c>
      <c r="H247" s="32" t="s">
        <v>762</v>
      </c>
      <c r="I247" s="33" t="s">
        <v>2913</v>
      </c>
    </row>
    <row r="248" spans="1:9" ht="84" x14ac:dyDescent="0.25">
      <c r="A248" s="22" t="s">
        <v>751</v>
      </c>
      <c r="B248" s="23" t="s">
        <v>753</v>
      </c>
      <c r="C248" s="23" t="s">
        <v>755</v>
      </c>
      <c r="D248" s="23" t="s">
        <v>2913</v>
      </c>
      <c r="E248" s="23" t="s">
        <v>3458</v>
      </c>
      <c r="F248" s="24"/>
      <c r="G248" s="31" t="s">
        <v>3461</v>
      </c>
      <c r="H248" s="32" t="s">
        <v>3462</v>
      </c>
      <c r="I248" s="33" t="s">
        <v>2913</v>
      </c>
    </row>
    <row r="249" spans="1:9" ht="84" x14ac:dyDescent="0.25">
      <c r="A249" s="22" t="s">
        <v>764</v>
      </c>
      <c r="B249" s="23" t="s">
        <v>766</v>
      </c>
      <c r="C249" s="23" t="s">
        <v>768</v>
      </c>
      <c r="D249" s="23" t="s">
        <v>2913</v>
      </c>
      <c r="E249" s="23" t="s">
        <v>3460</v>
      </c>
      <c r="F249" s="24"/>
      <c r="G249" s="31" t="s">
        <v>3463</v>
      </c>
      <c r="H249" s="32" t="s">
        <v>3464</v>
      </c>
      <c r="I249" s="33" t="s">
        <v>2913</v>
      </c>
    </row>
    <row r="250" spans="1:9" ht="36" x14ac:dyDescent="0.25">
      <c r="A250" s="22" t="s">
        <v>2541</v>
      </c>
      <c r="B250" s="23" t="s">
        <v>1676</v>
      </c>
      <c r="C250" s="23" t="s">
        <v>2928</v>
      </c>
      <c r="D250" s="23" t="s">
        <v>2928</v>
      </c>
      <c r="E250" s="23"/>
      <c r="F250" s="24"/>
      <c r="G250" s="31"/>
      <c r="H250" s="32"/>
      <c r="I250" s="33"/>
    </row>
    <row r="251" spans="1:9" ht="60" x14ac:dyDescent="0.25">
      <c r="A251" s="22" t="s">
        <v>696</v>
      </c>
      <c r="B251" s="23" t="s">
        <v>698</v>
      </c>
      <c r="C251" s="23" t="s">
        <v>700</v>
      </c>
      <c r="D251" s="23" t="s">
        <v>2913</v>
      </c>
      <c r="E251" s="23" t="s">
        <v>3465</v>
      </c>
      <c r="F251" s="24"/>
      <c r="G251" s="31" t="s">
        <v>3467</v>
      </c>
      <c r="H251" s="32" t="s">
        <v>3468</v>
      </c>
      <c r="I251" s="33" t="s">
        <v>2913</v>
      </c>
    </row>
    <row r="252" spans="1:9" ht="132" x14ac:dyDescent="0.25">
      <c r="A252" s="22" t="s">
        <v>733</v>
      </c>
      <c r="B252" s="23" t="s">
        <v>735</v>
      </c>
      <c r="C252" s="23" t="s">
        <v>737</v>
      </c>
      <c r="D252" s="23" t="s">
        <v>2915</v>
      </c>
      <c r="E252" s="23" t="s">
        <v>3466</v>
      </c>
      <c r="F252" s="24"/>
      <c r="G252" s="31" t="s">
        <v>3470</v>
      </c>
      <c r="H252" s="32" t="s">
        <v>3471</v>
      </c>
      <c r="I252" s="33" t="s">
        <v>2913</v>
      </c>
    </row>
    <row r="253" spans="1:9" ht="96" x14ac:dyDescent="0.25">
      <c r="A253" s="22" t="s">
        <v>739</v>
      </c>
      <c r="B253" s="23" t="s">
        <v>741</v>
      </c>
      <c r="C253" s="23" t="s">
        <v>743</v>
      </c>
      <c r="D253" s="23" t="s">
        <v>2913</v>
      </c>
      <c r="E253" s="23" t="s">
        <v>3469</v>
      </c>
      <c r="F253" s="24"/>
      <c r="G253" s="31" t="s">
        <v>3473</v>
      </c>
      <c r="H253" s="32" t="s">
        <v>3474</v>
      </c>
      <c r="I253" s="33" t="s">
        <v>2913</v>
      </c>
    </row>
    <row r="254" spans="1:9" ht="84" x14ac:dyDescent="0.25">
      <c r="A254" s="22" t="s">
        <v>745</v>
      </c>
      <c r="B254" s="23" t="s">
        <v>747</v>
      </c>
      <c r="C254" s="23" t="s">
        <v>749</v>
      </c>
      <c r="D254" s="23" t="s">
        <v>2913</v>
      </c>
      <c r="E254" s="23" t="s">
        <v>3472</v>
      </c>
      <c r="F254" s="24"/>
      <c r="G254" s="31" t="s">
        <v>3476</v>
      </c>
      <c r="H254" s="32" t="s">
        <v>3477</v>
      </c>
      <c r="I254" s="33" t="s">
        <v>2913</v>
      </c>
    </row>
    <row r="255" spans="1:9" ht="108" x14ac:dyDescent="0.25">
      <c r="A255" s="22" t="s">
        <v>721</v>
      </c>
      <c r="B255" s="23" t="s">
        <v>723</v>
      </c>
      <c r="C255" s="23" t="s">
        <v>725</v>
      </c>
      <c r="D255" s="23" t="s">
        <v>2915</v>
      </c>
      <c r="E255" s="23" t="s">
        <v>3475</v>
      </c>
      <c r="F255" s="24"/>
      <c r="G255" s="31" t="s">
        <v>3478</v>
      </c>
      <c r="H255" s="32" t="s">
        <v>3479</v>
      </c>
      <c r="I255" s="33" t="s">
        <v>2915</v>
      </c>
    </row>
    <row r="256" spans="1:9" ht="72" x14ac:dyDescent="0.25">
      <c r="A256" s="22" t="s">
        <v>2105</v>
      </c>
      <c r="B256" s="23" t="s">
        <v>1676</v>
      </c>
      <c r="C256" s="23" t="s">
        <v>2928</v>
      </c>
      <c r="D256" s="23" t="s">
        <v>2928</v>
      </c>
      <c r="E256" s="23"/>
      <c r="F256" s="24"/>
      <c r="G256" s="23"/>
      <c r="H256" s="23"/>
      <c r="I256" s="25"/>
    </row>
    <row r="257" spans="1:9" x14ac:dyDescent="0.25">
      <c r="A257" s="22" t="s">
        <v>1676</v>
      </c>
      <c r="B257" s="23" t="s">
        <v>1676</v>
      </c>
      <c r="C257" s="23" t="s">
        <v>2928</v>
      </c>
      <c r="D257" s="23" t="s">
        <v>2928</v>
      </c>
      <c r="E257" s="23"/>
      <c r="F257" s="24"/>
      <c r="G257" s="23"/>
      <c r="H257" s="23"/>
      <c r="I257" s="25"/>
    </row>
    <row r="258" spans="1:9" ht="228" x14ac:dyDescent="0.25">
      <c r="A258" s="22" t="s">
        <v>571</v>
      </c>
      <c r="B258" s="23" t="s">
        <v>573</v>
      </c>
      <c r="C258" s="23" t="s">
        <v>575</v>
      </c>
      <c r="D258" s="23" t="s">
        <v>2913</v>
      </c>
      <c r="E258" s="23" t="s">
        <v>3480</v>
      </c>
      <c r="F258" s="24"/>
      <c r="G258" s="31" t="s">
        <v>3482</v>
      </c>
      <c r="H258" s="32" t="s">
        <v>3483</v>
      </c>
      <c r="I258" s="33" t="s">
        <v>2913</v>
      </c>
    </row>
    <row r="259" spans="1:9" ht="156" x14ac:dyDescent="0.25">
      <c r="A259" s="22" t="s">
        <v>727</v>
      </c>
      <c r="B259" s="23" t="s">
        <v>729</v>
      </c>
      <c r="C259" s="23" t="s">
        <v>731</v>
      </c>
      <c r="D259" s="23" t="s">
        <v>2913</v>
      </c>
      <c r="E259" s="23" t="s">
        <v>3481</v>
      </c>
      <c r="F259" s="24"/>
      <c r="G259" s="24" t="s">
        <v>3485</v>
      </c>
      <c r="H259" s="39" t="s">
        <v>3486</v>
      </c>
      <c r="I259" s="33" t="s">
        <v>2913</v>
      </c>
    </row>
    <row r="260" spans="1:9" ht="48" x14ac:dyDescent="0.25">
      <c r="A260" s="22" t="s">
        <v>715</v>
      </c>
      <c r="B260" s="23" t="s">
        <v>717</v>
      </c>
      <c r="C260" s="23" t="s">
        <v>719</v>
      </c>
      <c r="D260" s="23" t="s">
        <v>2913</v>
      </c>
      <c r="E260" s="23" t="s">
        <v>3484</v>
      </c>
      <c r="F260" s="24"/>
      <c r="G260" s="31" t="s">
        <v>3487</v>
      </c>
      <c r="H260" s="39" t="s">
        <v>3488</v>
      </c>
      <c r="I260" s="33" t="s">
        <v>2913</v>
      </c>
    </row>
    <row r="261" spans="1:9" ht="108" x14ac:dyDescent="0.25">
      <c r="A261" s="22" t="s">
        <v>2116</v>
      </c>
      <c r="B261" s="23" t="s">
        <v>2117</v>
      </c>
      <c r="C261" s="23" t="s">
        <v>2928</v>
      </c>
      <c r="D261" s="23" t="s">
        <v>2928</v>
      </c>
      <c r="E261" s="23"/>
      <c r="F261" s="24"/>
      <c r="G261" s="23"/>
      <c r="H261" s="23"/>
      <c r="I261" s="25"/>
    </row>
    <row r="262" spans="1:9" ht="24" x14ac:dyDescent="0.25">
      <c r="A262" s="22" t="s">
        <v>2548</v>
      </c>
      <c r="B262" s="23" t="s">
        <v>1676</v>
      </c>
      <c r="C262" s="23" t="s">
        <v>2928</v>
      </c>
      <c r="D262" s="23" t="s">
        <v>2928</v>
      </c>
      <c r="E262" s="23"/>
      <c r="F262" s="24"/>
      <c r="G262" s="23"/>
      <c r="H262" s="23"/>
      <c r="I262" s="25"/>
    </row>
    <row r="263" spans="1:9" ht="36" x14ac:dyDescent="0.25">
      <c r="A263" s="22" t="s">
        <v>518</v>
      </c>
      <c r="B263" s="23" t="s">
        <v>520</v>
      </c>
      <c r="C263" s="23" t="s">
        <v>522</v>
      </c>
      <c r="D263" s="23" t="s">
        <v>2913</v>
      </c>
      <c r="E263" s="23" t="s">
        <v>3489</v>
      </c>
      <c r="F263" s="24"/>
      <c r="G263" s="31" t="s">
        <v>3491</v>
      </c>
      <c r="H263" s="32" t="s">
        <v>3492</v>
      </c>
      <c r="I263" s="33" t="s">
        <v>2913</v>
      </c>
    </row>
    <row r="264" spans="1:9" ht="409.5" x14ac:dyDescent="0.25">
      <c r="A264" s="22" t="s">
        <v>532</v>
      </c>
      <c r="B264" s="23" t="s">
        <v>534</v>
      </c>
      <c r="C264" s="23" t="s">
        <v>536</v>
      </c>
      <c r="D264" s="23" t="s">
        <v>2913</v>
      </c>
      <c r="E264" s="23" t="s">
        <v>3490</v>
      </c>
      <c r="F264" s="24"/>
      <c r="G264" s="31" t="s">
        <v>3494</v>
      </c>
      <c r="H264" s="32" t="s">
        <v>3495</v>
      </c>
      <c r="I264" s="33" t="s">
        <v>2913</v>
      </c>
    </row>
    <row r="265" spans="1:9" ht="120" x14ac:dyDescent="0.25">
      <c r="A265" s="22" t="s">
        <v>538</v>
      </c>
      <c r="B265" s="23" t="s">
        <v>540</v>
      </c>
      <c r="C265" s="23" t="s">
        <v>542</v>
      </c>
      <c r="D265" s="23" t="s">
        <v>2913</v>
      </c>
      <c r="E265" s="23" t="s">
        <v>3493</v>
      </c>
      <c r="F265" s="24"/>
      <c r="G265" s="31" t="s">
        <v>3497</v>
      </c>
      <c r="H265" s="32" t="s">
        <v>3498</v>
      </c>
      <c r="I265" s="33" t="s">
        <v>2913</v>
      </c>
    </row>
    <row r="266" spans="1:9" ht="144" x14ac:dyDescent="0.25">
      <c r="A266" s="22" t="s">
        <v>526</v>
      </c>
      <c r="B266" s="23" t="s">
        <v>528</v>
      </c>
      <c r="C266" s="23" t="s">
        <v>530</v>
      </c>
      <c r="D266" s="23" t="s">
        <v>2913</v>
      </c>
      <c r="E266" s="23" t="s">
        <v>3496</v>
      </c>
      <c r="F266" s="24"/>
      <c r="G266" s="31" t="s">
        <v>3499</v>
      </c>
      <c r="H266" s="32" t="s">
        <v>3500</v>
      </c>
      <c r="I266" s="33" t="s">
        <v>2913</v>
      </c>
    </row>
    <row r="267" spans="1:9" ht="24" x14ac:dyDescent="0.25">
      <c r="A267" s="22" t="s">
        <v>2559</v>
      </c>
      <c r="B267" s="23" t="s">
        <v>1676</v>
      </c>
      <c r="C267" s="23" t="s">
        <v>2928</v>
      </c>
      <c r="D267" s="23" t="s">
        <v>2928</v>
      </c>
      <c r="E267" s="23"/>
      <c r="F267" s="24"/>
      <c r="G267" s="31"/>
      <c r="H267" s="32"/>
      <c r="I267" s="33"/>
    </row>
    <row r="268" spans="1:9" ht="48" x14ac:dyDescent="0.25">
      <c r="A268" s="22" t="s">
        <v>664</v>
      </c>
      <c r="B268" s="23" t="s">
        <v>666</v>
      </c>
      <c r="C268" s="23" t="s">
        <v>668</v>
      </c>
      <c r="D268" s="23" t="s">
        <v>2913</v>
      </c>
      <c r="E268" s="23" t="s">
        <v>3501</v>
      </c>
      <c r="F268" s="24"/>
      <c r="G268" s="31" t="s">
        <v>3503</v>
      </c>
      <c r="H268" s="32" t="s">
        <v>3504</v>
      </c>
      <c r="I268" s="33" t="s">
        <v>2913</v>
      </c>
    </row>
    <row r="269" spans="1:9" ht="96" x14ac:dyDescent="0.25">
      <c r="A269" s="22" t="s">
        <v>658</v>
      </c>
      <c r="B269" s="23" t="s">
        <v>660</v>
      </c>
      <c r="C269" s="23" t="s">
        <v>662</v>
      </c>
      <c r="D269" s="23" t="s">
        <v>2913</v>
      </c>
      <c r="E269" s="23" t="s">
        <v>3502</v>
      </c>
      <c r="F269" s="24"/>
      <c r="G269" s="31" t="s">
        <v>3506</v>
      </c>
      <c r="H269" s="32" t="s">
        <v>3507</v>
      </c>
      <c r="I269" s="33" t="s">
        <v>2913</v>
      </c>
    </row>
    <row r="270" spans="1:9" ht="180" x14ac:dyDescent="0.25">
      <c r="A270" s="22" t="s">
        <v>652</v>
      </c>
      <c r="B270" s="23" t="s">
        <v>654</v>
      </c>
      <c r="C270" s="23" t="s">
        <v>656</v>
      </c>
      <c r="D270" s="23" t="s">
        <v>2913</v>
      </c>
      <c r="E270" s="23" t="s">
        <v>3505</v>
      </c>
      <c r="F270" s="24"/>
      <c r="G270" s="31" t="s">
        <v>3509</v>
      </c>
      <c r="H270" s="32" t="s">
        <v>3510</v>
      </c>
      <c r="I270" s="33" t="s">
        <v>2913</v>
      </c>
    </row>
    <row r="271" spans="1:9" ht="60" x14ac:dyDescent="0.25">
      <c r="A271" s="22" t="s">
        <v>646</v>
      </c>
      <c r="B271" s="23" t="s">
        <v>648</v>
      </c>
      <c r="C271" s="23" t="s">
        <v>650</v>
      </c>
      <c r="D271" s="23" t="s">
        <v>2913</v>
      </c>
      <c r="E271" s="23" t="s">
        <v>3508</v>
      </c>
      <c r="F271" s="24"/>
      <c r="G271" s="31" t="s">
        <v>3512</v>
      </c>
      <c r="H271" s="32" t="s">
        <v>3513</v>
      </c>
      <c r="I271" s="33" t="s">
        <v>2913</v>
      </c>
    </row>
    <row r="272" spans="1:9" ht="156" x14ac:dyDescent="0.25">
      <c r="A272" s="22" t="s">
        <v>640</v>
      </c>
      <c r="B272" s="23" t="s">
        <v>642</v>
      </c>
      <c r="C272" s="23" t="s">
        <v>644</v>
      </c>
      <c r="D272" s="23" t="s">
        <v>2913</v>
      </c>
      <c r="E272" s="23" t="s">
        <v>3511</v>
      </c>
      <c r="F272" s="24"/>
      <c r="G272" s="24" t="s">
        <v>3515</v>
      </c>
      <c r="H272" s="32" t="s">
        <v>3516</v>
      </c>
      <c r="I272" s="33" t="s">
        <v>2913</v>
      </c>
    </row>
    <row r="273" spans="1:9" ht="108" x14ac:dyDescent="0.25">
      <c r="A273" s="22" t="s">
        <v>633</v>
      </c>
      <c r="B273" s="23" t="s">
        <v>635</v>
      </c>
      <c r="C273" s="23" t="s">
        <v>637</v>
      </c>
      <c r="D273" s="23" t="s">
        <v>2913</v>
      </c>
      <c r="E273" s="23" t="s">
        <v>3514</v>
      </c>
      <c r="F273" s="24"/>
      <c r="G273" s="40" t="s">
        <v>3517</v>
      </c>
      <c r="H273" s="44" t="s">
        <v>3518</v>
      </c>
      <c r="I273" s="33" t="s">
        <v>2913</v>
      </c>
    </row>
    <row r="274" spans="1:9" ht="48" x14ac:dyDescent="0.25">
      <c r="A274" s="22" t="s">
        <v>2570</v>
      </c>
      <c r="B274" s="23" t="s">
        <v>1676</v>
      </c>
      <c r="C274" s="23" t="s">
        <v>2928</v>
      </c>
      <c r="D274" s="23" t="s">
        <v>2928</v>
      </c>
      <c r="E274" s="23"/>
      <c r="F274" s="24"/>
      <c r="G274" s="23"/>
      <c r="H274" s="23"/>
      <c r="I274" s="25"/>
    </row>
    <row r="275" spans="1:9" ht="36" x14ac:dyDescent="0.25">
      <c r="A275" s="22" t="s">
        <v>544</v>
      </c>
      <c r="B275" s="23" t="s">
        <v>546</v>
      </c>
      <c r="C275" s="23" t="s">
        <v>548</v>
      </c>
      <c r="D275" s="23" t="s">
        <v>2913</v>
      </c>
      <c r="E275" s="23" t="s">
        <v>3519</v>
      </c>
      <c r="F275" s="24"/>
      <c r="G275" s="31" t="s">
        <v>3521</v>
      </c>
      <c r="H275" s="32" t="s">
        <v>3522</v>
      </c>
      <c r="I275" s="33" t="s">
        <v>2913</v>
      </c>
    </row>
    <row r="276" spans="1:9" ht="96" x14ac:dyDescent="0.25">
      <c r="A276" s="22" t="s">
        <v>621</v>
      </c>
      <c r="B276" s="23" t="s">
        <v>623</v>
      </c>
      <c r="C276" s="23" t="s">
        <v>625</v>
      </c>
      <c r="D276" s="23" t="s">
        <v>2913</v>
      </c>
      <c r="E276" s="23" t="s">
        <v>3520</v>
      </c>
      <c r="F276" s="24"/>
      <c r="G276" s="31" t="s">
        <v>3524</v>
      </c>
      <c r="H276" s="39" t="s">
        <v>3525</v>
      </c>
      <c r="I276" s="33" t="s">
        <v>2913</v>
      </c>
    </row>
    <row r="277" spans="1:9" ht="156" x14ac:dyDescent="0.25">
      <c r="A277" s="22" t="s">
        <v>609</v>
      </c>
      <c r="B277" s="23" t="s">
        <v>611</v>
      </c>
      <c r="C277" s="23" t="s">
        <v>613</v>
      </c>
      <c r="D277" s="23" t="s">
        <v>2913</v>
      </c>
      <c r="E277" s="23" t="s">
        <v>3523</v>
      </c>
      <c r="F277" s="24"/>
      <c r="G277" s="31" t="s">
        <v>3527</v>
      </c>
      <c r="H277" s="39" t="s">
        <v>3528</v>
      </c>
      <c r="I277" s="33" t="s">
        <v>2913</v>
      </c>
    </row>
    <row r="278" spans="1:9" ht="48" x14ac:dyDescent="0.25">
      <c r="A278" s="22" t="s">
        <v>1654</v>
      </c>
      <c r="B278" s="23" t="s">
        <v>1656</v>
      </c>
      <c r="C278" s="23" t="s">
        <v>1658</v>
      </c>
      <c r="D278" s="23" t="s">
        <v>2913</v>
      </c>
      <c r="E278" s="23" t="s">
        <v>3526</v>
      </c>
      <c r="F278" s="24"/>
      <c r="G278" s="31" t="s">
        <v>3529</v>
      </c>
      <c r="H278" s="39" t="s">
        <v>3530</v>
      </c>
      <c r="I278" s="33" t="s">
        <v>2913</v>
      </c>
    </row>
    <row r="279" spans="1:9" ht="24" x14ac:dyDescent="0.25">
      <c r="A279" s="22" t="s">
        <v>2128</v>
      </c>
      <c r="B279" s="23" t="s">
        <v>1676</v>
      </c>
      <c r="C279" s="23" t="s">
        <v>2928</v>
      </c>
      <c r="D279" s="23" t="s">
        <v>2928</v>
      </c>
      <c r="E279" s="23"/>
      <c r="F279" s="24"/>
      <c r="G279" s="23"/>
      <c r="H279" s="23"/>
      <c r="I279" s="25"/>
    </row>
    <row r="280" spans="1:9" x14ac:dyDescent="0.25">
      <c r="A280" s="22" t="s">
        <v>1676</v>
      </c>
      <c r="B280" s="23" t="s">
        <v>1676</v>
      </c>
      <c r="C280" s="23" t="s">
        <v>2928</v>
      </c>
      <c r="D280" s="23" t="s">
        <v>2928</v>
      </c>
      <c r="E280" s="23"/>
      <c r="F280" s="24"/>
      <c r="G280" s="23"/>
      <c r="H280" s="23"/>
      <c r="I280" s="25"/>
    </row>
    <row r="281" spans="1:9" ht="72" x14ac:dyDescent="0.25">
      <c r="A281" s="22" t="s">
        <v>1641</v>
      </c>
      <c r="B281" s="23" t="s">
        <v>1643</v>
      </c>
      <c r="C281" s="23" t="s">
        <v>1645</v>
      </c>
      <c r="D281" s="23" t="s">
        <v>2913</v>
      </c>
      <c r="E281" s="23" t="s">
        <v>3531</v>
      </c>
      <c r="F281" s="24"/>
      <c r="G281" s="31" t="s">
        <v>3532</v>
      </c>
      <c r="H281" s="32" t="s">
        <v>3533</v>
      </c>
      <c r="I281" s="33" t="s">
        <v>2913</v>
      </c>
    </row>
    <row r="282" spans="1:9" ht="72" x14ac:dyDescent="0.25">
      <c r="A282" s="22" t="s">
        <v>2143</v>
      </c>
      <c r="B282" s="23" t="s">
        <v>1676</v>
      </c>
      <c r="C282" s="23" t="s">
        <v>2928</v>
      </c>
      <c r="D282" s="23" t="s">
        <v>2928</v>
      </c>
      <c r="E282" s="23"/>
      <c r="F282" s="24"/>
      <c r="G282" s="23"/>
      <c r="H282" s="23"/>
      <c r="I282" s="25"/>
    </row>
    <row r="283" spans="1:9" ht="60" x14ac:dyDescent="0.25">
      <c r="A283" s="22" t="s">
        <v>2577</v>
      </c>
      <c r="B283" s="23" t="s">
        <v>1676</v>
      </c>
      <c r="C283" s="23" t="s">
        <v>2928</v>
      </c>
      <c r="D283" s="23" t="s">
        <v>2928</v>
      </c>
      <c r="E283" s="23"/>
      <c r="F283" s="24"/>
      <c r="G283" s="23"/>
      <c r="H283" s="23"/>
      <c r="I283" s="25"/>
    </row>
    <row r="284" spans="1:9" ht="60" x14ac:dyDescent="0.25">
      <c r="A284" s="22" t="s">
        <v>615</v>
      </c>
      <c r="B284" s="23" t="s">
        <v>617</v>
      </c>
      <c r="C284" s="23" t="s">
        <v>619</v>
      </c>
      <c r="D284" s="23" t="s">
        <v>2913</v>
      </c>
      <c r="E284" s="23" t="s">
        <v>3534</v>
      </c>
      <c r="F284" s="24"/>
      <c r="G284" s="31" t="s">
        <v>3536</v>
      </c>
      <c r="H284" s="32" t="s">
        <v>3537</v>
      </c>
      <c r="I284" s="33" t="s">
        <v>2913</v>
      </c>
    </row>
    <row r="285" spans="1:9" ht="84" x14ac:dyDescent="0.25">
      <c r="A285" s="22" t="s">
        <v>603</v>
      </c>
      <c r="B285" s="23" t="s">
        <v>605</v>
      </c>
      <c r="C285" s="23" t="s">
        <v>607</v>
      </c>
      <c r="D285" s="23" t="s">
        <v>2913</v>
      </c>
      <c r="E285" s="23" t="s">
        <v>3535</v>
      </c>
      <c r="F285" s="24"/>
      <c r="G285" s="31" t="s">
        <v>3539</v>
      </c>
      <c r="H285" s="32" t="s">
        <v>3540</v>
      </c>
      <c r="I285" s="33" t="s">
        <v>2913</v>
      </c>
    </row>
    <row r="286" spans="1:9" ht="36" x14ac:dyDescent="0.25">
      <c r="A286" s="22" t="s">
        <v>597</v>
      </c>
      <c r="B286" s="23" t="s">
        <v>599</v>
      </c>
      <c r="C286" s="23" t="s">
        <v>601</v>
      </c>
      <c r="D286" s="23" t="s">
        <v>2913</v>
      </c>
      <c r="E286" s="23" t="s">
        <v>3538</v>
      </c>
      <c r="F286" s="24"/>
      <c r="G286" s="31" t="s">
        <v>3542</v>
      </c>
      <c r="H286" s="32" t="s">
        <v>3543</v>
      </c>
      <c r="I286" s="33" t="s">
        <v>2913</v>
      </c>
    </row>
    <row r="287" spans="1:9" ht="60" x14ac:dyDescent="0.25">
      <c r="A287" s="22" t="s">
        <v>590</v>
      </c>
      <c r="B287" s="23" t="s">
        <v>592</v>
      </c>
      <c r="C287" s="23" t="s">
        <v>594</v>
      </c>
      <c r="D287" s="23" t="s">
        <v>2913</v>
      </c>
      <c r="E287" s="23" t="s">
        <v>3541</v>
      </c>
      <c r="F287" s="24"/>
      <c r="G287" s="31" t="s">
        <v>3544</v>
      </c>
      <c r="H287" s="32" t="s">
        <v>3545</v>
      </c>
      <c r="I287" s="33" t="s">
        <v>2913</v>
      </c>
    </row>
    <row r="288" spans="1:9" ht="60" x14ac:dyDescent="0.25">
      <c r="A288" s="22" t="s">
        <v>2580</v>
      </c>
      <c r="B288" s="23" t="s">
        <v>1676</v>
      </c>
      <c r="C288" s="23" t="s">
        <v>2928</v>
      </c>
      <c r="D288" s="23" t="s">
        <v>2928</v>
      </c>
      <c r="E288" s="23"/>
      <c r="F288" s="24"/>
      <c r="G288" s="23"/>
      <c r="H288" s="23"/>
      <c r="I288" s="25"/>
    </row>
    <row r="289" spans="1:9" ht="60" x14ac:dyDescent="0.25">
      <c r="A289" s="22" t="s">
        <v>551</v>
      </c>
      <c r="B289" s="23" t="s">
        <v>553</v>
      </c>
      <c r="C289" s="23" t="s">
        <v>555</v>
      </c>
      <c r="D289" s="23" t="s">
        <v>2913</v>
      </c>
      <c r="E289" s="23" t="s">
        <v>3546</v>
      </c>
      <c r="F289" s="24"/>
      <c r="G289" s="31" t="s">
        <v>3548</v>
      </c>
      <c r="H289" s="32" t="s">
        <v>3549</v>
      </c>
      <c r="I289" s="33" t="s">
        <v>2913</v>
      </c>
    </row>
    <row r="290" spans="1:9" ht="48" x14ac:dyDescent="0.25">
      <c r="A290" s="22" t="s">
        <v>584</v>
      </c>
      <c r="B290" s="23" t="s">
        <v>586</v>
      </c>
      <c r="C290" s="23" t="s">
        <v>588</v>
      </c>
      <c r="D290" s="23" t="s">
        <v>2913</v>
      </c>
      <c r="E290" s="23" t="s">
        <v>3547</v>
      </c>
      <c r="F290" s="24"/>
      <c r="G290" s="31" t="s">
        <v>3550</v>
      </c>
      <c r="H290" s="32" t="s">
        <v>3551</v>
      </c>
      <c r="I290" s="33" t="s">
        <v>2913</v>
      </c>
    </row>
    <row r="291" spans="1:9" ht="48" x14ac:dyDescent="0.25">
      <c r="A291" s="22" t="s">
        <v>2150</v>
      </c>
      <c r="B291" s="23" t="s">
        <v>1676</v>
      </c>
      <c r="C291" s="23" t="s">
        <v>2928</v>
      </c>
      <c r="D291" s="23" t="s">
        <v>2928</v>
      </c>
      <c r="E291" s="23"/>
      <c r="F291" s="24"/>
      <c r="G291" s="23"/>
      <c r="H291" s="23"/>
      <c r="I291" s="25"/>
    </row>
    <row r="292" spans="1:9" ht="132" x14ac:dyDescent="0.25">
      <c r="A292" s="22" t="s">
        <v>2583</v>
      </c>
      <c r="B292" s="23" t="s">
        <v>2584</v>
      </c>
      <c r="C292" s="23" t="s">
        <v>2928</v>
      </c>
      <c r="D292" s="23" t="s">
        <v>2928</v>
      </c>
      <c r="E292" s="23"/>
      <c r="F292" s="24"/>
      <c r="G292" s="23"/>
      <c r="H292" s="23"/>
      <c r="I292" s="25"/>
    </row>
    <row r="293" spans="1:9" ht="48" x14ac:dyDescent="0.25">
      <c r="A293" s="22" t="s">
        <v>565</v>
      </c>
      <c r="B293" s="23" t="s">
        <v>567</v>
      </c>
      <c r="C293" s="23" t="s">
        <v>569</v>
      </c>
      <c r="D293" s="23" t="s">
        <v>2913</v>
      </c>
      <c r="E293" s="23" t="s">
        <v>3552</v>
      </c>
      <c r="F293" s="24"/>
      <c r="G293" s="31" t="s">
        <v>3554</v>
      </c>
      <c r="H293" s="32" t="s">
        <v>3555</v>
      </c>
      <c r="I293" s="33" t="s">
        <v>2913</v>
      </c>
    </row>
    <row r="294" spans="1:9" ht="84" x14ac:dyDescent="0.25">
      <c r="A294" s="22" t="s">
        <v>578</v>
      </c>
      <c r="B294" s="23" t="s">
        <v>580</v>
      </c>
      <c r="C294" s="23" t="s">
        <v>582</v>
      </c>
      <c r="D294" s="23" t="s">
        <v>2913</v>
      </c>
      <c r="E294" s="23" t="s">
        <v>3553</v>
      </c>
      <c r="F294" s="24"/>
      <c r="G294" s="31" t="s">
        <v>3557</v>
      </c>
      <c r="H294" s="32" t="s">
        <v>3558</v>
      </c>
      <c r="I294" s="33" t="s">
        <v>2913</v>
      </c>
    </row>
    <row r="295" spans="1:9" ht="24" x14ac:dyDescent="0.25">
      <c r="A295" s="22" t="s">
        <v>43</v>
      </c>
      <c r="B295" s="23" t="s">
        <v>45</v>
      </c>
      <c r="C295" s="23" t="s">
        <v>47</v>
      </c>
      <c r="D295" s="23" t="s">
        <v>2915</v>
      </c>
      <c r="E295" s="23" t="s">
        <v>3556</v>
      </c>
      <c r="F295" s="24"/>
      <c r="G295" s="31" t="s">
        <v>3560</v>
      </c>
      <c r="H295" s="32" t="s">
        <v>3561</v>
      </c>
      <c r="I295" s="33" t="s">
        <v>2915</v>
      </c>
    </row>
    <row r="296" spans="1:9" ht="84" x14ac:dyDescent="0.25">
      <c r="A296" s="22" t="s">
        <v>559</v>
      </c>
      <c r="B296" s="23" t="s">
        <v>561</v>
      </c>
      <c r="C296" s="23" t="s">
        <v>563</v>
      </c>
      <c r="D296" s="23" t="s">
        <v>2913</v>
      </c>
      <c r="E296" s="23" t="s">
        <v>3559</v>
      </c>
      <c r="F296" s="24"/>
      <c r="G296" s="24" t="s">
        <v>3562</v>
      </c>
      <c r="H296" s="39" t="s">
        <v>3563</v>
      </c>
      <c r="I296" s="33" t="s">
        <v>2913</v>
      </c>
    </row>
    <row r="297" spans="1:9" ht="96" x14ac:dyDescent="0.25">
      <c r="A297" s="22" t="s">
        <v>2587</v>
      </c>
      <c r="B297" s="23" t="s">
        <v>1676</v>
      </c>
      <c r="C297" s="23" t="s">
        <v>2928</v>
      </c>
      <c r="D297" s="23" t="s">
        <v>2928</v>
      </c>
      <c r="E297" s="23"/>
      <c r="F297" s="24"/>
      <c r="G297" s="23"/>
      <c r="H297" s="23"/>
      <c r="I297" s="25"/>
    </row>
    <row r="298" spans="1:9" ht="24" x14ac:dyDescent="0.25">
      <c r="A298" s="22" t="s">
        <v>426</v>
      </c>
      <c r="B298" s="23" t="s">
        <v>428</v>
      </c>
      <c r="C298" s="23" t="s">
        <v>430</v>
      </c>
      <c r="D298" s="23" t="s">
        <v>2915</v>
      </c>
      <c r="E298" s="23" t="s">
        <v>3564</v>
      </c>
      <c r="F298" s="24"/>
      <c r="G298" s="24" t="s">
        <v>3566</v>
      </c>
      <c r="H298" s="39" t="s">
        <v>3567</v>
      </c>
      <c r="I298" s="33" t="s">
        <v>2915</v>
      </c>
    </row>
    <row r="299" spans="1:9" ht="48" x14ac:dyDescent="0.25">
      <c r="A299" s="22" t="s">
        <v>446</v>
      </c>
      <c r="B299" s="23" t="s">
        <v>448</v>
      </c>
      <c r="C299" s="23" t="s">
        <v>450</v>
      </c>
      <c r="D299" s="23" t="s">
        <v>2913</v>
      </c>
      <c r="E299" s="23" t="s">
        <v>3565</v>
      </c>
      <c r="F299" s="24"/>
      <c r="G299" s="24" t="s">
        <v>3569</v>
      </c>
      <c r="H299" s="39" t="s">
        <v>3570</v>
      </c>
      <c r="I299" s="33" t="s">
        <v>2915</v>
      </c>
    </row>
    <row r="300" spans="1:9" ht="36" x14ac:dyDescent="0.25">
      <c r="A300" s="22" t="s">
        <v>433</v>
      </c>
      <c r="B300" s="23" t="s">
        <v>435</v>
      </c>
      <c r="C300" s="23" t="s">
        <v>437</v>
      </c>
      <c r="D300" s="23" t="s">
        <v>2915</v>
      </c>
      <c r="E300" s="23" t="s">
        <v>3568</v>
      </c>
      <c r="F300" s="24"/>
      <c r="G300" s="24" t="s">
        <v>3571</v>
      </c>
      <c r="H300" s="39" t="s">
        <v>3572</v>
      </c>
      <c r="I300" s="33" t="s">
        <v>2915</v>
      </c>
    </row>
    <row r="301" spans="1:9" ht="48" x14ac:dyDescent="0.25">
      <c r="A301" s="22" t="s">
        <v>2590</v>
      </c>
      <c r="B301" s="23" t="s">
        <v>1676</v>
      </c>
      <c r="C301" s="23" t="s">
        <v>2928</v>
      </c>
      <c r="D301" s="23" t="s">
        <v>2928</v>
      </c>
      <c r="E301" s="23"/>
      <c r="F301" s="24"/>
      <c r="G301" s="23"/>
      <c r="H301" s="23"/>
      <c r="I301" s="25"/>
    </row>
    <row r="302" spans="1:9" ht="84" x14ac:dyDescent="0.25">
      <c r="A302" s="22" t="s">
        <v>439</v>
      </c>
      <c r="B302" s="23" t="s">
        <v>441</v>
      </c>
      <c r="C302" s="23" t="s">
        <v>443</v>
      </c>
      <c r="D302" s="23" t="s">
        <v>2913</v>
      </c>
      <c r="E302" s="23" t="s">
        <v>3573</v>
      </c>
      <c r="F302" s="24"/>
      <c r="G302" s="24" t="s">
        <v>3574</v>
      </c>
      <c r="H302" s="39" t="s">
        <v>3575</v>
      </c>
      <c r="I302" s="33" t="s">
        <v>2913</v>
      </c>
    </row>
    <row r="303" spans="1:9" ht="36" x14ac:dyDescent="0.25">
      <c r="A303" s="22" t="s">
        <v>2161</v>
      </c>
      <c r="B303" s="23" t="s">
        <v>1676</v>
      </c>
      <c r="C303" s="23" t="s">
        <v>2928</v>
      </c>
      <c r="D303" s="23" t="s">
        <v>2928</v>
      </c>
      <c r="E303" s="23"/>
      <c r="F303" s="24"/>
      <c r="G303" s="23"/>
      <c r="H303" s="23"/>
      <c r="I303" s="25"/>
    </row>
    <row r="304" spans="1:9" ht="36" x14ac:dyDescent="0.25">
      <c r="A304" s="22" t="s">
        <v>2593</v>
      </c>
      <c r="B304" s="23" t="s">
        <v>1676</v>
      </c>
      <c r="C304" s="23" t="s">
        <v>2928</v>
      </c>
      <c r="D304" s="23" t="s">
        <v>2928</v>
      </c>
      <c r="E304" s="23"/>
      <c r="F304" s="24"/>
      <c r="G304" s="23"/>
      <c r="H304" s="23"/>
      <c r="I304" s="25"/>
    </row>
    <row r="305" spans="1:9" ht="96" x14ac:dyDescent="0.25">
      <c r="A305" s="22" t="s">
        <v>459</v>
      </c>
      <c r="B305" s="23" t="s">
        <v>461</v>
      </c>
      <c r="C305" s="23" t="s">
        <v>463</v>
      </c>
      <c r="D305" s="23" t="s">
        <v>2915</v>
      </c>
      <c r="E305" s="23" t="s">
        <v>3576</v>
      </c>
      <c r="F305" s="24"/>
      <c r="G305" s="24" t="s">
        <v>3578</v>
      </c>
      <c r="H305" s="39" t="s">
        <v>3579</v>
      </c>
      <c r="I305" s="33" t="s">
        <v>2915</v>
      </c>
    </row>
    <row r="306" spans="1:9" ht="48" x14ac:dyDescent="0.25">
      <c r="A306" s="22" t="s">
        <v>512</v>
      </c>
      <c r="B306" s="23" t="s">
        <v>514</v>
      </c>
      <c r="C306" s="23" t="s">
        <v>516</v>
      </c>
      <c r="D306" s="23" t="s">
        <v>2913</v>
      </c>
      <c r="E306" s="23" t="s">
        <v>3577</v>
      </c>
      <c r="F306" s="24"/>
      <c r="G306" s="24" t="s">
        <v>3581</v>
      </c>
      <c r="H306" s="39" t="s">
        <v>3582</v>
      </c>
      <c r="I306" s="33" t="s">
        <v>2913</v>
      </c>
    </row>
    <row r="307" spans="1:9" ht="60" x14ac:dyDescent="0.25">
      <c r="A307" s="22" t="s">
        <v>506</v>
      </c>
      <c r="B307" s="23" t="s">
        <v>508</v>
      </c>
      <c r="C307" s="23" t="s">
        <v>510</v>
      </c>
      <c r="D307" s="23" t="s">
        <v>2913</v>
      </c>
      <c r="E307" s="23" t="s">
        <v>3580</v>
      </c>
      <c r="F307" s="24"/>
      <c r="G307" s="24" t="s">
        <v>3584</v>
      </c>
      <c r="H307" s="39" t="s">
        <v>3585</v>
      </c>
      <c r="I307" s="33" t="s">
        <v>2913</v>
      </c>
    </row>
    <row r="308" spans="1:9" ht="168" x14ac:dyDescent="0.25">
      <c r="A308" s="22" t="s">
        <v>500</v>
      </c>
      <c r="B308" s="23" t="s">
        <v>502</v>
      </c>
      <c r="C308" s="23" t="s">
        <v>504</v>
      </c>
      <c r="D308" s="23" t="s">
        <v>2913</v>
      </c>
      <c r="E308" s="23" t="s">
        <v>3583</v>
      </c>
      <c r="F308" s="24"/>
      <c r="G308" s="24" t="s">
        <v>3587</v>
      </c>
      <c r="H308" s="39" t="s">
        <v>3588</v>
      </c>
      <c r="I308" s="33" t="s">
        <v>2913</v>
      </c>
    </row>
    <row r="309" spans="1:9" ht="60" x14ac:dyDescent="0.25">
      <c r="A309" s="22" t="s">
        <v>480</v>
      </c>
      <c r="B309" s="23" t="s">
        <v>482</v>
      </c>
      <c r="C309" s="23" t="s">
        <v>484</v>
      </c>
      <c r="D309" s="23" t="s">
        <v>2913</v>
      </c>
      <c r="E309" s="23" t="s">
        <v>3586</v>
      </c>
      <c r="F309" s="24"/>
      <c r="G309" s="24" t="s">
        <v>3589</v>
      </c>
      <c r="H309" s="39" t="s">
        <v>3590</v>
      </c>
      <c r="I309" s="33" t="s">
        <v>2913</v>
      </c>
    </row>
    <row r="310" spans="1:9" ht="24" x14ac:dyDescent="0.25">
      <c r="A310" s="22" t="s">
        <v>2596</v>
      </c>
      <c r="B310" s="23" t="s">
        <v>1676</v>
      </c>
      <c r="C310" s="23" t="s">
        <v>2928</v>
      </c>
      <c r="D310" s="23" t="s">
        <v>2928</v>
      </c>
      <c r="E310" s="23"/>
      <c r="F310" s="24"/>
      <c r="G310" s="23"/>
      <c r="H310" s="23"/>
      <c r="I310" s="25"/>
    </row>
    <row r="311" spans="1:9" ht="48" x14ac:dyDescent="0.25">
      <c r="A311" s="22" t="s">
        <v>493</v>
      </c>
      <c r="B311" s="23" t="s">
        <v>495</v>
      </c>
      <c r="C311" s="23" t="s">
        <v>497</v>
      </c>
      <c r="D311" s="23" t="s">
        <v>2913</v>
      </c>
      <c r="E311" s="23" t="s">
        <v>3591</v>
      </c>
      <c r="F311" s="24"/>
      <c r="G311" s="24" t="s">
        <v>3592</v>
      </c>
      <c r="H311" s="39" t="s">
        <v>3593</v>
      </c>
      <c r="I311" s="33" t="s">
        <v>2913</v>
      </c>
    </row>
    <row r="312" spans="1:9" ht="24" x14ac:dyDescent="0.25">
      <c r="A312" s="22" t="s">
        <v>2172</v>
      </c>
      <c r="B312" s="23" t="s">
        <v>1676</v>
      </c>
      <c r="C312" s="23" t="s">
        <v>2928</v>
      </c>
      <c r="D312" s="23" t="s">
        <v>2928</v>
      </c>
      <c r="E312" s="23"/>
      <c r="F312" s="24"/>
      <c r="G312" s="23"/>
      <c r="H312" s="23"/>
      <c r="I312" s="25"/>
    </row>
    <row r="313" spans="1:9" x14ac:dyDescent="0.25">
      <c r="A313" s="22" t="s">
        <v>1676</v>
      </c>
      <c r="B313" s="23" t="s">
        <v>1676</v>
      </c>
      <c r="C313" s="23" t="s">
        <v>2928</v>
      </c>
      <c r="D313" s="23" t="s">
        <v>2928</v>
      </c>
      <c r="E313" s="23"/>
      <c r="F313" s="24"/>
      <c r="G313" s="23"/>
      <c r="H313" s="23"/>
      <c r="I313" s="25"/>
    </row>
    <row r="314" spans="1:9" ht="132" x14ac:dyDescent="0.25">
      <c r="A314" s="22" t="s">
        <v>486</v>
      </c>
      <c r="B314" s="23" t="s">
        <v>488</v>
      </c>
      <c r="C314" s="23" t="s">
        <v>490</v>
      </c>
      <c r="D314" s="23" t="s">
        <v>2913</v>
      </c>
      <c r="E314" s="23" t="s">
        <v>3594</v>
      </c>
      <c r="F314" s="24"/>
      <c r="G314" s="24" t="s">
        <v>3595</v>
      </c>
      <c r="H314" s="39" t="s">
        <v>3596</v>
      </c>
      <c r="I314" s="33" t="s">
        <v>2913</v>
      </c>
    </row>
    <row r="315" spans="1:9" ht="192" x14ac:dyDescent="0.25">
      <c r="A315" s="22" t="s">
        <v>2183</v>
      </c>
      <c r="B315" s="23" t="s">
        <v>2184</v>
      </c>
      <c r="C315" s="23" t="s">
        <v>2928</v>
      </c>
      <c r="D315" s="23" t="s">
        <v>2928</v>
      </c>
      <c r="E315" s="23"/>
      <c r="F315" s="24"/>
      <c r="G315" s="23"/>
      <c r="H315" s="23"/>
      <c r="I315" s="25"/>
    </row>
    <row r="316" spans="1:9" ht="36" x14ac:dyDescent="0.25">
      <c r="A316" s="22" t="s">
        <v>2599</v>
      </c>
      <c r="B316" s="23" t="s">
        <v>1676</v>
      </c>
      <c r="C316" s="23" t="s">
        <v>2928</v>
      </c>
      <c r="D316" s="23" t="s">
        <v>2928</v>
      </c>
      <c r="E316" s="23"/>
      <c r="F316" s="24"/>
      <c r="G316" s="23"/>
      <c r="H316" s="23"/>
      <c r="I316" s="25"/>
    </row>
    <row r="317" spans="1:9" ht="72" x14ac:dyDescent="0.25">
      <c r="A317" s="22" t="s">
        <v>120</v>
      </c>
      <c r="B317" s="23" t="s">
        <v>122</v>
      </c>
      <c r="C317" s="23" t="s">
        <v>124</v>
      </c>
      <c r="D317" s="23" t="s">
        <v>2913</v>
      </c>
      <c r="E317" s="23" t="s">
        <v>3597</v>
      </c>
      <c r="F317" s="24"/>
      <c r="G317" s="27" t="s">
        <v>3599</v>
      </c>
      <c r="H317" s="27" t="s">
        <v>3600</v>
      </c>
      <c r="I317" s="33" t="s">
        <v>2913</v>
      </c>
    </row>
    <row r="318" spans="1:9" ht="180" x14ac:dyDescent="0.25">
      <c r="A318" s="22" t="s">
        <v>127</v>
      </c>
      <c r="B318" s="23" t="s">
        <v>129</v>
      </c>
      <c r="C318" s="23" t="s">
        <v>131</v>
      </c>
      <c r="D318" s="23" t="s">
        <v>2913</v>
      </c>
      <c r="E318" s="23" t="s">
        <v>3598</v>
      </c>
      <c r="F318" s="24"/>
      <c r="G318" s="27" t="s">
        <v>3602</v>
      </c>
      <c r="H318" s="27" t="s">
        <v>3603</v>
      </c>
      <c r="I318" s="33" t="s">
        <v>2913</v>
      </c>
    </row>
    <row r="319" spans="1:9" ht="60" x14ac:dyDescent="0.25">
      <c r="A319" s="22" t="s">
        <v>133</v>
      </c>
      <c r="B319" s="23" t="s">
        <v>135</v>
      </c>
      <c r="C319" s="23" t="s">
        <v>137</v>
      </c>
      <c r="D319" s="23" t="s">
        <v>2913</v>
      </c>
      <c r="E319" s="23" t="s">
        <v>3601</v>
      </c>
      <c r="F319" s="24"/>
      <c r="G319" s="27" t="s">
        <v>3605</v>
      </c>
      <c r="H319" s="27" t="s">
        <v>3606</v>
      </c>
      <c r="I319" s="33" t="s">
        <v>2913</v>
      </c>
    </row>
    <row r="320" spans="1:9" ht="300" x14ac:dyDescent="0.25">
      <c r="A320" s="22" t="s">
        <v>139</v>
      </c>
      <c r="B320" s="23" t="s">
        <v>141</v>
      </c>
      <c r="C320" s="23" t="s">
        <v>143</v>
      </c>
      <c r="D320" s="23" t="s">
        <v>2913</v>
      </c>
      <c r="E320" s="23" t="s">
        <v>3604</v>
      </c>
      <c r="F320" s="24"/>
      <c r="G320" s="27" t="s">
        <v>3608</v>
      </c>
      <c r="H320" s="27" t="s">
        <v>3609</v>
      </c>
      <c r="I320" s="33" t="s">
        <v>2913</v>
      </c>
    </row>
    <row r="321" spans="1:9" ht="72" x14ac:dyDescent="0.25">
      <c r="A321" s="22" t="s">
        <v>151</v>
      </c>
      <c r="B321" s="23" t="s">
        <v>153</v>
      </c>
      <c r="C321" s="23" t="s">
        <v>155</v>
      </c>
      <c r="D321" s="23" t="s">
        <v>2913</v>
      </c>
      <c r="E321" s="23" t="s">
        <v>3607</v>
      </c>
      <c r="F321" s="24"/>
      <c r="G321" s="27" t="s">
        <v>3611</v>
      </c>
      <c r="H321" s="27" t="s">
        <v>3612</v>
      </c>
      <c r="I321" s="33" t="s">
        <v>2913</v>
      </c>
    </row>
    <row r="322" spans="1:9" ht="409.5" x14ac:dyDescent="0.25">
      <c r="A322" s="22" t="s">
        <v>145</v>
      </c>
      <c r="B322" s="23" t="s">
        <v>147</v>
      </c>
      <c r="C322" s="23" t="s">
        <v>149</v>
      </c>
      <c r="D322" s="23" t="s">
        <v>2913</v>
      </c>
      <c r="E322" s="23" t="s">
        <v>3610</v>
      </c>
      <c r="F322" s="24"/>
      <c r="G322" s="27" t="s">
        <v>3614</v>
      </c>
      <c r="H322" s="27" t="s">
        <v>3615</v>
      </c>
      <c r="I322" s="33" t="s">
        <v>2913</v>
      </c>
    </row>
    <row r="323" spans="1:9" ht="96" x14ac:dyDescent="0.25">
      <c r="A323" s="22" t="s">
        <v>157</v>
      </c>
      <c r="B323" s="23" t="s">
        <v>159</v>
      </c>
      <c r="C323" s="23" t="s">
        <v>161</v>
      </c>
      <c r="D323" s="23" t="s">
        <v>2913</v>
      </c>
      <c r="E323" s="23" t="s">
        <v>3613</v>
      </c>
      <c r="F323" s="24"/>
      <c r="G323" s="27" t="s">
        <v>3617</v>
      </c>
      <c r="H323" s="27" t="s">
        <v>3618</v>
      </c>
      <c r="I323" s="33" t="s">
        <v>2913</v>
      </c>
    </row>
    <row r="324" spans="1:9" ht="168" x14ac:dyDescent="0.25">
      <c r="A324" s="22" t="s">
        <v>176</v>
      </c>
      <c r="B324" s="23" t="s">
        <v>178</v>
      </c>
      <c r="C324" s="23" t="s">
        <v>180</v>
      </c>
      <c r="D324" s="23" t="s">
        <v>2913</v>
      </c>
      <c r="E324" s="23" t="s">
        <v>3616</v>
      </c>
      <c r="F324" s="24"/>
      <c r="G324" s="27" t="s">
        <v>3620</v>
      </c>
      <c r="H324" s="27" t="s">
        <v>3621</v>
      </c>
      <c r="I324" s="33" t="s">
        <v>2913</v>
      </c>
    </row>
    <row r="325" spans="1:9" ht="48" x14ac:dyDescent="0.25">
      <c r="A325" s="22" t="s">
        <v>170</v>
      </c>
      <c r="B325" s="23" t="s">
        <v>172</v>
      </c>
      <c r="C325" s="23" t="s">
        <v>174</v>
      </c>
      <c r="D325" s="23" t="s">
        <v>2913</v>
      </c>
      <c r="E325" s="23" t="s">
        <v>3619</v>
      </c>
      <c r="F325" s="24"/>
      <c r="G325" s="27" t="s">
        <v>3622</v>
      </c>
      <c r="H325" s="27" t="s">
        <v>3623</v>
      </c>
      <c r="I325" s="33" t="s">
        <v>2913</v>
      </c>
    </row>
    <row r="326" spans="1:9" ht="48" x14ac:dyDescent="0.25">
      <c r="A326" s="22" t="s">
        <v>2610</v>
      </c>
      <c r="B326" s="23" t="s">
        <v>2611</v>
      </c>
      <c r="C326" s="23" t="s">
        <v>2928</v>
      </c>
      <c r="D326" s="23" t="s">
        <v>2928</v>
      </c>
      <c r="E326" s="23"/>
      <c r="F326" s="24"/>
      <c r="G326" s="23"/>
      <c r="H326" s="23"/>
      <c r="I326" s="25"/>
    </row>
    <row r="327" spans="1:9" ht="240" x14ac:dyDescent="0.25">
      <c r="A327" s="22" t="s">
        <v>163</v>
      </c>
      <c r="B327" s="23" t="s">
        <v>165</v>
      </c>
      <c r="C327" s="23" t="s">
        <v>167</v>
      </c>
      <c r="D327" s="23" t="s">
        <v>2913</v>
      </c>
      <c r="E327" s="23" t="s">
        <v>3624</v>
      </c>
      <c r="F327" s="24"/>
      <c r="G327" s="27" t="s">
        <v>3626</v>
      </c>
      <c r="H327" s="27" t="s">
        <v>3627</v>
      </c>
      <c r="I327" s="33" t="s">
        <v>2913</v>
      </c>
    </row>
    <row r="328" spans="1:9" ht="96" x14ac:dyDescent="0.25">
      <c r="A328" s="22" t="s">
        <v>256</v>
      </c>
      <c r="B328" s="23" t="s">
        <v>258</v>
      </c>
      <c r="C328" s="23" t="s">
        <v>260</v>
      </c>
      <c r="D328" s="23" t="s">
        <v>2913</v>
      </c>
      <c r="E328" s="23" t="s">
        <v>3625</v>
      </c>
      <c r="F328" s="24"/>
      <c r="G328" s="27" t="s">
        <v>3629</v>
      </c>
      <c r="H328" s="27" t="s">
        <v>3630</v>
      </c>
      <c r="I328" s="33" t="s">
        <v>2913</v>
      </c>
    </row>
    <row r="329" spans="1:9" ht="168" x14ac:dyDescent="0.25">
      <c r="A329" s="22" t="s">
        <v>226</v>
      </c>
      <c r="B329" s="23" t="s">
        <v>228</v>
      </c>
      <c r="C329" s="23" t="s">
        <v>230</v>
      </c>
      <c r="D329" s="23" t="s">
        <v>2913</v>
      </c>
      <c r="E329" s="23" t="s">
        <v>3628</v>
      </c>
      <c r="F329" s="24"/>
      <c r="G329" s="27" t="s">
        <v>3632</v>
      </c>
      <c r="H329" s="27" t="s">
        <v>3633</v>
      </c>
      <c r="I329" s="33" t="s">
        <v>2913</v>
      </c>
    </row>
    <row r="330" spans="1:9" ht="180" x14ac:dyDescent="0.25">
      <c r="A330" s="22" t="s">
        <v>250</v>
      </c>
      <c r="B330" s="23" t="s">
        <v>252</v>
      </c>
      <c r="C330" s="23" t="s">
        <v>254</v>
      </c>
      <c r="D330" s="23" t="s">
        <v>2913</v>
      </c>
      <c r="E330" s="23" t="s">
        <v>3631</v>
      </c>
      <c r="F330" s="24"/>
      <c r="G330" s="27" t="s">
        <v>3635</v>
      </c>
      <c r="H330" s="27" t="s">
        <v>3636</v>
      </c>
      <c r="I330" s="33" t="s">
        <v>2913</v>
      </c>
    </row>
    <row r="331" spans="1:9" ht="276" x14ac:dyDescent="0.25">
      <c r="A331" s="22" t="s">
        <v>244</v>
      </c>
      <c r="B331" s="23" t="s">
        <v>246</v>
      </c>
      <c r="C331" s="23" t="s">
        <v>248</v>
      </c>
      <c r="D331" s="23" t="s">
        <v>2913</v>
      </c>
      <c r="E331" s="23" t="s">
        <v>3634</v>
      </c>
      <c r="F331" s="24"/>
      <c r="G331" s="27" t="s">
        <v>3638</v>
      </c>
      <c r="H331" s="27" t="s">
        <v>3639</v>
      </c>
      <c r="I331" s="33" t="s">
        <v>2913</v>
      </c>
    </row>
    <row r="332" spans="1:9" ht="84" x14ac:dyDescent="0.25">
      <c r="A332" s="22" t="s">
        <v>238</v>
      </c>
      <c r="B332" s="23" t="s">
        <v>240</v>
      </c>
      <c r="C332" s="23" t="s">
        <v>242</v>
      </c>
      <c r="D332" s="23" t="s">
        <v>2913</v>
      </c>
      <c r="E332" s="23" t="s">
        <v>3637</v>
      </c>
      <c r="F332" s="24"/>
      <c r="G332" s="27" t="s">
        <v>3640</v>
      </c>
      <c r="H332" s="27" t="s">
        <v>3641</v>
      </c>
      <c r="I332" s="33" t="s">
        <v>2913</v>
      </c>
    </row>
    <row r="333" spans="1:9" ht="24" x14ac:dyDescent="0.25">
      <c r="A333" s="22" t="s">
        <v>2622</v>
      </c>
      <c r="B333" s="23" t="s">
        <v>1676</v>
      </c>
      <c r="C333" s="23" t="s">
        <v>2928</v>
      </c>
      <c r="D333" s="23" t="s">
        <v>2928</v>
      </c>
      <c r="E333" s="23"/>
      <c r="F333" s="24"/>
      <c r="G333" s="23"/>
      <c r="H333" s="23"/>
      <c r="I333" s="25"/>
    </row>
    <row r="334" spans="1:9" ht="409.5" x14ac:dyDescent="0.25">
      <c r="A334" s="22" t="s">
        <v>232</v>
      </c>
      <c r="B334" s="23" t="s">
        <v>234</v>
      </c>
      <c r="C334" s="23" t="s">
        <v>236</v>
      </c>
      <c r="D334" s="23" t="s">
        <v>2913</v>
      </c>
      <c r="E334" s="23" t="s">
        <v>3642</v>
      </c>
      <c r="F334" s="24"/>
      <c r="G334" s="27" t="s">
        <v>3644</v>
      </c>
      <c r="H334" s="27" t="s">
        <v>3645</v>
      </c>
      <c r="I334" s="33" t="s">
        <v>2913</v>
      </c>
    </row>
    <row r="335" spans="1:9" ht="144" x14ac:dyDescent="0.25">
      <c r="A335" s="22" t="s">
        <v>182</v>
      </c>
      <c r="B335" s="23" t="s">
        <v>184</v>
      </c>
      <c r="C335" s="23" t="s">
        <v>186</v>
      </c>
      <c r="D335" s="23" t="s">
        <v>2913</v>
      </c>
      <c r="E335" s="23" t="s">
        <v>3643</v>
      </c>
      <c r="F335" s="24"/>
      <c r="G335" s="27" t="s">
        <v>3647</v>
      </c>
      <c r="H335" s="27" t="s">
        <v>3648</v>
      </c>
      <c r="I335" s="33" t="s">
        <v>2913</v>
      </c>
    </row>
    <row r="336" spans="1:9" ht="276" x14ac:dyDescent="0.25">
      <c r="A336" s="22" t="s">
        <v>189</v>
      </c>
      <c r="B336" s="23" t="s">
        <v>191</v>
      </c>
      <c r="C336" s="23" t="s">
        <v>193</v>
      </c>
      <c r="D336" s="23" t="s">
        <v>2913</v>
      </c>
      <c r="E336" s="23" t="s">
        <v>3646</v>
      </c>
      <c r="F336" s="24"/>
      <c r="G336" s="27" t="s">
        <v>3650</v>
      </c>
      <c r="H336" s="27" t="s">
        <v>3651</v>
      </c>
      <c r="I336" s="33" t="s">
        <v>2913</v>
      </c>
    </row>
    <row r="337" spans="1:9" ht="84" x14ac:dyDescent="0.25">
      <c r="A337" s="22" t="s">
        <v>202</v>
      </c>
      <c r="B337" s="23" t="s">
        <v>204</v>
      </c>
      <c r="C337" s="23" t="s">
        <v>206</v>
      </c>
      <c r="D337" s="23" t="s">
        <v>2913</v>
      </c>
      <c r="E337" s="23" t="s">
        <v>3649</v>
      </c>
      <c r="F337" s="24"/>
      <c r="G337" s="46" t="s">
        <v>3652</v>
      </c>
      <c r="H337" s="46" t="s">
        <v>3653</v>
      </c>
      <c r="I337" s="33" t="s">
        <v>2913</v>
      </c>
    </row>
    <row r="338" spans="1:9" ht="96" x14ac:dyDescent="0.25">
      <c r="A338" s="22" t="s">
        <v>2629</v>
      </c>
      <c r="B338" s="23" t="s">
        <v>1676</v>
      </c>
      <c r="C338" s="23" t="s">
        <v>2928</v>
      </c>
      <c r="D338" s="23" t="s">
        <v>2928</v>
      </c>
      <c r="E338" s="23"/>
      <c r="F338" s="24"/>
      <c r="G338" s="23"/>
      <c r="H338" s="23"/>
      <c r="I338" s="25"/>
    </row>
    <row r="339" spans="1:9" ht="96" x14ac:dyDescent="0.25">
      <c r="A339" s="22" t="s">
        <v>195</v>
      </c>
      <c r="B339" s="23" t="s">
        <v>197</v>
      </c>
      <c r="C339" s="23" t="s">
        <v>199</v>
      </c>
      <c r="D339" s="23" t="s">
        <v>2913</v>
      </c>
      <c r="E339" s="23" t="s">
        <v>3654</v>
      </c>
      <c r="F339" s="24"/>
      <c r="G339" s="27" t="s">
        <v>3656</v>
      </c>
      <c r="H339" s="27" t="s">
        <v>3657</v>
      </c>
      <c r="I339" s="33" t="s">
        <v>2913</v>
      </c>
    </row>
    <row r="340" spans="1:9" ht="324" x14ac:dyDescent="0.25">
      <c r="A340" s="22" t="s">
        <v>214</v>
      </c>
      <c r="B340" s="23" t="s">
        <v>216</v>
      </c>
      <c r="C340" s="23" t="s">
        <v>218</v>
      </c>
      <c r="D340" s="23" t="s">
        <v>2913</v>
      </c>
      <c r="E340" s="23" t="s">
        <v>3655</v>
      </c>
      <c r="F340" s="24"/>
      <c r="G340" s="27" t="s">
        <v>3659</v>
      </c>
      <c r="H340" s="27" t="s">
        <v>3660</v>
      </c>
      <c r="I340" s="33" t="s">
        <v>2913</v>
      </c>
    </row>
    <row r="341" spans="1:9" ht="276" x14ac:dyDescent="0.25">
      <c r="A341" s="22" t="s">
        <v>220</v>
      </c>
      <c r="B341" s="23" t="s">
        <v>222</v>
      </c>
      <c r="C341" s="23" t="s">
        <v>224</v>
      </c>
      <c r="D341" s="23" t="s">
        <v>2913</v>
      </c>
      <c r="E341" s="23" t="s">
        <v>3658</v>
      </c>
      <c r="F341" s="24"/>
      <c r="G341" s="27" t="s">
        <v>3662</v>
      </c>
      <c r="H341" s="27" t="s">
        <v>3663</v>
      </c>
      <c r="I341" s="33" t="s">
        <v>2913</v>
      </c>
    </row>
    <row r="342" spans="1:9" ht="228" x14ac:dyDescent="0.25">
      <c r="A342" s="22" t="s">
        <v>208</v>
      </c>
      <c r="B342" s="23" t="s">
        <v>210</v>
      </c>
      <c r="C342" s="23" t="s">
        <v>212</v>
      </c>
      <c r="D342" s="23" t="s">
        <v>2913</v>
      </c>
      <c r="E342" s="23" t="s">
        <v>3661</v>
      </c>
      <c r="F342" s="24"/>
      <c r="G342" s="27" t="s">
        <v>3664</v>
      </c>
      <c r="H342" s="27" t="s">
        <v>3665</v>
      </c>
      <c r="I342" s="33" t="s">
        <v>2913</v>
      </c>
    </row>
    <row r="343" spans="1:9" ht="168" x14ac:dyDescent="0.25">
      <c r="A343" s="22" t="s">
        <v>2632</v>
      </c>
      <c r="B343" s="23" t="s">
        <v>2633</v>
      </c>
      <c r="C343" s="23" t="s">
        <v>2928</v>
      </c>
      <c r="D343" s="23" t="s">
        <v>2928</v>
      </c>
      <c r="E343" s="23"/>
      <c r="F343" s="24"/>
      <c r="G343" s="23"/>
      <c r="H343" s="23"/>
      <c r="I343" s="25"/>
    </row>
    <row r="344" spans="1:9" ht="84" x14ac:dyDescent="0.25">
      <c r="A344" s="22" t="s">
        <v>114</v>
      </c>
      <c r="B344" s="23" t="s">
        <v>116</v>
      </c>
      <c r="C344" s="23" t="s">
        <v>118</v>
      </c>
      <c r="D344" s="23" t="s">
        <v>2913</v>
      </c>
      <c r="E344" s="23" t="s">
        <v>3666</v>
      </c>
      <c r="F344" s="24"/>
      <c r="G344" s="27" t="s">
        <v>3668</v>
      </c>
      <c r="H344" s="27" t="s">
        <v>3669</v>
      </c>
      <c r="I344" s="33" t="s">
        <v>2913</v>
      </c>
    </row>
    <row r="345" spans="1:9" ht="72" x14ac:dyDescent="0.25">
      <c r="A345" s="22" t="s">
        <v>69</v>
      </c>
      <c r="B345" s="23" t="s">
        <v>71</v>
      </c>
      <c r="C345" s="23" t="s">
        <v>73</v>
      </c>
      <c r="D345" s="23" t="s">
        <v>2913</v>
      </c>
      <c r="E345" s="23" t="s">
        <v>3667</v>
      </c>
      <c r="F345" s="24"/>
      <c r="G345" s="27" t="s">
        <v>3671</v>
      </c>
      <c r="H345" s="27" t="s">
        <v>3672</v>
      </c>
      <c r="I345" s="33" t="s">
        <v>2913</v>
      </c>
    </row>
    <row r="346" spans="1:9" ht="60" x14ac:dyDescent="0.25">
      <c r="A346" s="22" t="s">
        <v>77</v>
      </c>
      <c r="B346" s="23" t="s">
        <v>79</v>
      </c>
      <c r="C346" s="23" t="s">
        <v>81</v>
      </c>
      <c r="D346" s="23" t="s">
        <v>2913</v>
      </c>
      <c r="E346" s="23" t="s">
        <v>3670</v>
      </c>
      <c r="F346" s="24"/>
      <c r="G346" s="27" t="s">
        <v>3674</v>
      </c>
      <c r="H346" s="27" t="s">
        <v>3675</v>
      </c>
      <c r="I346" s="33" t="s">
        <v>2913</v>
      </c>
    </row>
    <row r="347" spans="1:9" ht="156" x14ac:dyDescent="0.25">
      <c r="A347" s="22" t="s">
        <v>108</v>
      </c>
      <c r="B347" s="23" t="s">
        <v>110</v>
      </c>
      <c r="C347" s="23" t="s">
        <v>112</v>
      </c>
      <c r="D347" s="23" t="s">
        <v>2913</v>
      </c>
      <c r="E347" s="23" t="s">
        <v>3673</v>
      </c>
      <c r="F347" s="24"/>
      <c r="G347" s="27" t="s">
        <v>3677</v>
      </c>
      <c r="H347" s="27" t="s">
        <v>3678</v>
      </c>
      <c r="I347" s="33" t="s">
        <v>2913</v>
      </c>
    </row>
    <row r="348" spans="1:9" ht="156" x14ac:dyDescent="0.25">
      <c r="A348" s="22" t="s">
        <v>83</v>
      </c>
      <c r="B348" s="23" t="s">
        <v>85</v>
      </c>
      <c r="C348" s="23" t="s">
        <v>87</v>
      </c>
      <c r="D348" s="23" t="s">
        <v>2913</v>
      </c>
      <c r="E348" s="23" t="s">
        <v>3676</v>
      </c>
      <c r="F348" s="24"/>
      <c r="G348" s="27" t="s">
        <v>3679</v>
      </c>
      <c r="H348" s="27" t="s">
        <v>3680</v>
      </c>
      <c r="I348" s="33" t="s">
        <v>2913</v>
      </c>
    </row>
    <row r="349" spans="1:9" ht="60" x14ac:dyDescent="0.25">
      <c r="A349" s="22" t="s">
        <v>102</v>
      </c>
      <c r="B349" s="23" t="s">
        <v>104</v>
      </c>
      <c r="C349" s="23" t="s">
        <v>106</v>
      </c>
      <c r="D349" s="23" t="s">
        <v>2913</v>
      </c>
      <c r="E349" s="35" t="s">
        <v>3088</v>
      </c>
      <c r="F349" s="36"/>
      <c r="G349" s="35"/>
      <c r="H349" s="35"/>
      <c r="I349" s="43"/>
    </row>
    <row r="350" spans="1:9" ht="24" x14ac:dyDescent="0.25">
      <c r="A350" s="22" t="s">
        <v>2636</v>
      </c>
      <c r="B350" s="23" t="s">
        <v>1676</v>
      </c>
      <c r="C350" s="23" t="s">
        <v>2928</v>
      </c>
      <c r="D350" s="23" t="s">
        <v>2928</v>
      </c>
      <c r="E350" s="23"/>
      <c r="F350" s="24"/>
      <c r="G350" s="23"/>
      <c r="H350" s="23"/>
      <c r="I350" s="25"/>
    </row>
    <row r="351" spans="1:9" ht="120" x14ac:dyDescent="0.25">
      <c r="A351" s="22" t="s">
        <v>89</v>
      </c>
      <c r="B351" s="23" t="s">
        <v>91</v>
      </c>
      <c r="C351" s="23" t="s">
        <v>93</v>
      </c>
      <c r="D351" s="23" t="s">
        <v>2913</v>
      </c>
      <c r="E351" s="23" t="s">
        <v>3681</v>
      </c>
      <c r="F351" s="24"/>
      <c r="G351" s="27" t="s">
        <v>3683</v>
      </c>
      <c r="H351" s="27" t="s">
        <v>3684</v>
      </c>
      <c r="I351" s="33" t="s">
        <v>2913</v>
      </c>
    </row>
    <row r="352" spans="1:9" ht="84" x14ac:dyDescent="0.25">
      <c r="A352" s="22"/>
      <c r="B352" s="23" t="s">
        <v>98</v>
      </c>
      <c r="C352" s="23" t="s">
        <v>100</v>
      </c>
      <c r="D352" s="23" t="s">
        <v>2913</v>
      </c>
      <c r="E352" s="23" t="s">
        <v>3682</v>
      </c>
      <c r="F352" s="24"/>
      <c r="G352" s="27" t="s">
        <v>3685</v>
      </c>
      <c r="H352" s="27" t="s">
        <v>3686</v>
      </c>
      <c r="I352" s="33" t="s">
        <v>2913</v>
      </c>
    </row>
    <row r="353" spans="1:9" x14ac:dyDescent="0.25">
      <c r="A353" s="47"/>
      <c r="B353" s="48"/>
      <c r="C353" s="48"/>
      <c r="D353" s="48"/>
      <c r="E353" s="48"/>
      <c r="F353" s="49"/>
      <c r="G353" s="48"/>
      <c r="H353" s="48"/>
      <c r="I353" s="50"/>
    </row>
  </sheetData>
  <sheetProtection algorithmName="SHA-512" hashValue="kgW64FJ5eTNMA7PMvigwFTvSrGRUolpssck7eOR6hB+xY7VLqMh1UtyXITn/Tr4ZOdpTqZx9PpsOiyv5ijTjJA==" saltValue="WX/s7wwr3VlxeOJohykEYA==" spinCount="100000" sheet="1" formatCells="0" formatColumns="0" formatRows="0" sort="0" autoFilter="0" pivotTables="0"/>
  <phoneticPr fontId="1" type="noConversion"/>
  <conditionalFormatting sqref="A2:A8 A10:A351">
    <cfRule type="expression" dxfId="4" priority="5">
      <formula>#REF!&lt;&gt;""</formula>
    </cfRule>
  </conditionalFormatting>
  <conditionalFormatting sqref="A10:A351">
    <cfRule type="expression" dxfId="3" priority="32">
      <formula>#REF!="Not Applicable"</formula>
    </cfRule>
  </conditionalFormatting>
  <conditionalFormatting sqref="B2:B9 B11:B352">
    <cfRule type="expression" dxfId="2" priority="6">
      <formula>#REF!=1</formula>
    </cfRule>
  </conditionalFormatting>
  <conditionalFormatting sqref="B10">
    <cfRule type="expression" dxfId="1" priority="20">
      <formula>#REF!&lt;&gt;""</formula>
    </cfRule>
  </conditionalFormatting>
  <conditionalFormatting sqref="E1:F1 A1:A8 B1:D353 G1:I353 E3:F352">
    <cfRule type="expression" dxfId="0" priority="24">
      <formula>#REF!="Not Applicable"</formula>
    </cfRule>
  </conditionalFormatting>
  <pageMargins left="0.31496062992125984" right="0.31496062992125984" top="0.86614173228346458" bottom="0.55118110236220474" header="0.15748031496062992" footer="7.874015748031496E-2"/>
  <pageSetup paperSize="9" fitToWidth="0" fitToHeight="0" orientation="landscape" r:id="rId1"/>
  <headerFooter>
    <oddHeader>&amp;R&amp;G</oddHeader>
    <oddFooter>&amp;L&amp;"Arial,Regular"&amp;8Code ref.: Transition tool IFA v5.4-1-GFS and IFA v5.2 to IFA v6 Smart/GFS AQ; English version
&amp;A
Page &amp;P of &amp;N&amp;R&amp;"Arial,Regular"&amp;8© GLOBALG.A.P. c/o FoodPLUS GmbH
Spichernstr. 55, 50672 Cologne, Germany 
&amp;K00A039www.globalgap.org</oddFooter>
  </headerFooter>
  <rowBreaks count="1" manualBreakCount="1">
    <brk id="180" max="16383" man="1"/>
  </rowBreaks>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0795b52-d884-4f3c-a547-4763e70ede17">
      <UserInfo>
        <DisplayName>Pushpendra Singh (Ben)</DisplayName>
        <AccountId>14</AccountId>
        <AccountType/>
      </UserInfo>
    </SharedWithUsers>
    <TaxCatchAll xmlns="50795b52-d884-4f3c-a547-4763e70ede17" xsi:nil="true"/>
    <lcf76f155ced4ddcb4097134ff3c332f xmlns="3fcbf3cb-b373-44a0-966d-dc1ff908951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482AD089D50DA459DA864D394CCD67F" ma:contentTypeVersion="19" ma:contentTypeDescription="Create a new document." ma:contentTypeScope="" ma:versionID="0601a4f6023a2a87e2959b8289f51376">
  <xsd:schema xmlns:xsd="http://www.w3.org/2001/XMLSchema" xmlns:xs="http://www.w3.org/2001/XMLSchema" xmlns:p="http://schemas.microsoft.com/office/2006/metadata/properties" xmlns:ns2="3fcbf3cb-b373-44a0-966d-dc1ff9089511" xmlns:ns3="50795b52-d884-4f3c-a547-4763e70ede17" targetNamespace="http://schemas.microsoft.com/office/2006/metadata/properties" ma:root="true" ma:fieldsID="ee40c8e1233e846dc409abd0f7286a6a" ns2:_="" ns3:_="">
    <xsd:import namespace="3fcbf3cb-b373-44a0-966d-dc1ff9089511"/>
    <xsd:import namespace="50795b52-d884-4f3c-a547-4763e70ede1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cbf3cb-b373-44a0-966d-dc1ff9089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190a462-2372-47f0-819a-d243c65e015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795b52-d884-4f3c-a547-4763e70ede1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78a1789-2b8f-407c-8f67-a77be30d6ee2}" ma:internalName="TaxCatchAll" ma:showField="CatchAllData" ma:web="50795b52-d884-4f3c-a547-4763e70ede1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71AE48-E17D-4995-80D0-15A9D4B40A53}">
  <ds:schemaRefs>
    <ds:schemaRef ds:uri="http://purl.org/dc/terms/"/>
    <ds:schemaRef ds:uri="http://purl.org/dc/elements/1.1/"/>
    <ds:schemaRef ds:uri="50795b52-d884-4f3c-a547-4763e70ede17"/>
    <ds:schemaRef ds:uri="http://schemas.microsoft.com/office/2006/metadata/properties"/>
    <ds:schemaRef ds:uri="http://schemas.openxmlformats.org/package/2006/metadata/core-properties"/>
    <ds:schemaRef ds:uri="http://schemas.microsoft.com/office/2006/documentManagement/types"/>
    <ds:schemaRef ds:uri="3fcbf3cb-b373-44a0-966d-dc1ff90895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C11F379C-D7A0-41A0-9DF2-4444DC9DA370}">
  <ds:schemaRefs>
    <ds:schemaRef ds:uri="http://schemas.microsoft.com/sharepoint/v3/contenttype/forms"/>
  </ds:schemaRefs>
</ds:datastoreItem>
</file>

<file path=customXml/itemProps3.xml><?xml version="1.0" encoding="utf-8"?>
<ds:datastoreItem xmlns:ds="http://schemas.openxmlformats.org/officeDocument/2006/customXml" ds:itemID="{E2A15948-F014-44B8-8CFB-01904F0AB2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Steps</vt:lpstr>
      <vt:lpstr>PI</vt:lpstr>
      <vt:lpstr>S</vt:lpstr>
      <vt:lpstr>PQ</vt:lpstr>
      <vt:lpstr>Static ID Table</vt:lpstr>
      <vt:lpstr>Cover</vt:lpstr>
      <vt:lpstr>P&amp;Cs</vt:lpstr>
      <vt:lpstr>'P&amp;Cs'!Print_Titles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Daddio</dc:creator>
  <cp:keywords/>
  <dc:description/>
  <cp:lastModifiedBy>Simone Herb</cp:lastModifiedBy>
  <cp:revision/>
  <dcterms:created xsi:type="dcterms:W3CDTF">2022-02-15T08:58:08Z</dcterms:created>
  <dcterms:modified xsi:type="dcterms:W3CDTF">2023-08-03T10:54:56Z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0x0101005482AD089D50DA459DA864D394CCD67F</vt:lpwstr>
  </property>
  <property fmtid="{D5CDD505-2E9C-101B-9397-08002B2CF9AE}" pid="3" name="MediaServiceImageTags">
    <vt:lpwstr/>
  </property>
</Properties>
</file>